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bookViews>
    <workbookView xWindow="20370" yWindow="-120" windowWidth="20730" windowHeight="11760" activeTab="1"/>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44525"/>
</workbook>
</file>

<file path=xl/calcChain.xml><?xml version="1.0" encoding="utf-8"?>
<calcChain xmlns="http://schemas.openxmlformats.org/spreadsheetml/2006/main">
  <c r="F4" i="1" l="1"/>
  <c r="C1681" i="1" l="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90" i="1" l="1"/>
  <c r="C9" i="2" s="1"/>
  <c r="D9" i="2" s="1"/>
  <c r="Q9" i="2" s="1"/>
  <c r="F1338" i="1"/>
  <c r="C24" i="2" s="1"/>
  <c r="D24" i="2" s="1"/>
  <c r="Q24" i="2" s="1"/>
  <c r="F1290" i="1"/>
  <c r="C23" i="2" s="1"/>
  <c r="D23" i="2" s="1"/>
  <c r="Q23" i="2" s="1"/>
  <c r="F1124" i="1"/>
  <c r="C20" i="2" s="1"/>
  <c r="D20" i="2" s="1"/>
  <c r="Y20" i="2" s="1"/>
  <c r="F1046" i="1"/>
  <c r="C18" i="2" s="1"/>
  <c r="D18" i="2" s="1"/>
  <c r="W18" i="2" s="1"/>
  <c r="F317" i="1"/>
  <c r="C12" i="2" s="1"/>
  <c r="D12" i="2" s="1"/>
  <c r="Y12" i="2" s="1"/>
  <c r="F1527" i="1"/>
  <c r="C28" i="2" s="1"/>
  <c r="D28" i="2" s="1"/>
  <c r="I28" i="2" s="1"/>
  <c r="F1401" i="1"/>
  <c r="C25" i="2" s="1"/>
  <c r="D25" i="2" s="1"/>
  <c r="S25" i="2" s="1"/>
  <c r="F939" i="1"/>
  <c r="C16" i="2" s="1"/>
  <c r="D16" i="2" s="1"/>
  <c r="O16" i="2" s="1"/>
  <c r="F690" i="1"/>
  <c r="C15" i="2" s="1"/>
  <c r="D15" i="2" s="1"/>
  <c r="U15" i="2" s="1"/>
  <c r="F44" i="1"/>
  <c r="C7" i="2" s="1"/>
  <c r="D7" i="2" s="1"/>
  <c r="S7" i="2" s="1"/>
  <c r="F1006" i="1"/>
  <c r="C17" i="2" s="1"/>
  <c r="D17" i="2" s="1"/>
  <c r="O17" i="2" s="1"/>
  <c r="F1242" i="1"/>
  <c r="C22" i="2" s="1"/>
  <c r="D22" i="2" s="1"/>
  <c r="K22" i="2" s="1"/>
  <c r="F1225" i="1"/>
  <c r="C21" i="2" s="1"/>
  <c r="D21" i="2" s="1"/>
  <c r="U21" i="2" s="1"/>
  <c r="F162" i="1"/>
  <c r="C8" i="2" s="1"/>
  <c r="D8" i="2" s="1"/>
  <c r="S8" i="2" s="1"/>
  <c r="F628" i="1"/>
  <c r="C14" i="2" s="1"/>
  <c r="D14" i="2" s="1"/>
  <c r="AC14" i="2" s="1"/>
  <c r="F459" i="1"/>
  <c r="C13" i="2" s="1"/>
  <c r="D13" i="2" s="1"/>
  <c r="U13" i="2" s="1"/>
  <c r="F288" i="1"/>
  <c r="C11" i="2" s="1"/>
  <c r="D11" i="2" s="1"/>
  <c r="S11" i="2" s="1"/>
  <c r="F251" i="1"/>
  <c r="C10" i="2" s="1"/>
  <c r="D10" i="2" s="1"/>
  <c r="Y10" i="2" s="1"/>
  <c r="F1478" i="1"/>
  <c r="M15" i="2"/>
  <c r="W15" i="2"/>
  <c r="Y15" i="2"/>
  <c r="AC15" i="2"/>
  <c r="I15" i="2"/>
  <c r="I24" i="2"/>
  <c r="K24" i="2"/>
  <c r="S24" i="2"/>
  <c r="AC24" i="2"/>
  <c r="U24" i="2"/>
  <c r="M20" i="2"/>
  <c r="S20" i="2"/>
  <c r="AA20" i="2"/>
  <c r="U20" i="2"/>
  <c r="G20" i="2"/>
  <c r="I20" i="2"/>
  <c r="W20" i="2"/>
  <c r="I8" i="2"/>
  <c r="M8" i="2"/>
  <c r="O19" i="2"/>
  <c r="S19" i="2"/>
  <c r="AA19" i="2"/>
  <c r="AC19" i="2"/>
  <c r="M19" i="2"/>
  <c r="W19" i="2"/>
  <c r="K19" i="2"/>
  <c r="Y19" i="2"/>
  <c r="U19" i="2"/>
  <c r="I19" i="2"/>
  <c r="Q19" i="2"/>
  <c r="G19" i="2"/>
  <c r="K10" i="2"/>
  <c r="U10" i="2"/>
  <c r="Q10" i="2"/>
  <c r="M10" i="2"/>
  <c r="F1679" i="1"/>
  <c r="C29" i="2" s="1"/>
  <c r="D29" i="2" s="1"/>
  <c r="M29" i="2" s="1"/>
  <c r="F1509" i="1"/>
  <c r="C27" i="2" s="1"/>
  <c r="D27" i="2" s="1"/>
  <c r="S27" i="2" s="1"/>
  <c r="C26" i="2"/>
  <c r="Y28" i="2" l="1"/>
  <c r="O28" i="2"/>
  <c r="M28" i="2"/>
  <c r="K25" i="2"/>
  <c r="G25" i="2"/>
  <c r="AA25" i="2"/>
  <c r="M24" i="2"/>
  <c r="AA24" i="2"/>
  <c r="G24" i="2"/>
  <c r="Y24" i="2"/>
  <c r="O24" i="2"/>
  <c r="W24" i="2"/>
  <c r="AC23" i="2"/>
  <c r="I23" i="2"/>
  <c r="AA23" i="2"/>
  <c r="O23" i="2"/>
  <c r="Y23" i="2"/>
  <c r="G23" i="2"/>
  <c r="S23" i="2"/>
  <c r="M23" i="2"/>
  <c r="W23" i="2"/>
  <c r="U23" i="2"/>
  <c r="K23" i="2"/>
  <c r="I22" i="2"/>
  <c r="AC22" i="2"/>
  <c r="Q22" i="2"/>
  <c r="O22" i="2"/>
  <c r="G21" i="2"/>
  <c r="I21" i="2"/>
  <c r="M21" i="2"/>
  <c r="O21" i="2"/>
  <c r="AC21" i="2"/>
  <c r="S21" i="2"/>
  <c r="W21" i="2"/>
  <c r="AA21" i="2"/>
  <c r="Y21" i="2"/>
  <c r="K20" i="2"/>
  <c r="Q20" i="2"/>
  <c r="O20" i="2"/>
  <c r="AC20" i="2"/>
  <c r="S18" i="2"/>
  <c r="I18" i="2"/>
  <c r="Y18" i="2"/>
  <c r="K18" i="2"/>
  <c r="O18" i="2"/>
  <c r="Q18" i="2"/>
  <c r="M18" i="2"/>
  <c r="U18" i="2"/>
  <c r="AA18" i="2"/>
  <c r="AC18" i="2"/>
  <c r="G18" i="2"/>
  <c r="S17" i="2"/>
  <c r="U17" i="2"/>
  <c r="Q17" i="2"/>
  <c r="M17" i="2"/>
  <c r="K17" i="2"/>
  <c r="AA17" i="2"/>
  <c r="AC17" i="2"/>
  <c r="Y17" i="2"/>
  <c r="G17" i="2"/>
  <c r="W17" i="2"/>
  <c r="I17" i="2"/>
  <c r="Q15" i="2"/>
  <c r="O15" i="2"/>
  <c r="G15" i="2"/>
  <c r="M12" i="2"/>
  <c r="S12" i="2"/>
  <c r="W12" i="2"/>
  <c r="I12" i="2"/>
  <c r="AC12" i="2"/>
  <c r="O12" i="2"/>
  <c r="AA12" i="2"/>
  <c r="K12" i="2"/>
  <c r="G12" i="2"/>
  <c r="U12" i="2"/>
  <c r="Q12" i="2"/>
  <c r="AA10" i="2"/>
  <c r="W10" i="2"/>
  <c r="S10" i="2"/>
  <c r="O10" i="2"/>
  <c r="G10" i="2"/>
  <c r="I10" i="2"/>
  <c r="AC10" i="2"/>
  <c r="W9" i="2"/>
  <c r="U9" i="2"/>
  <c r="I9" i="2"/>
  <c r="K9" i="2"/>
  <c r="AA9" i="2"/>
  <c r="G9" i="2"/>
  <c r="AC9" i="2"/>
  <c r="O9" i="2"/>
  <c r="S9" i="2"/>
  <c r="Y9" i="2"/>
  <c r="M9" i="2"/>
  <c r="G7" i="2"/>
  <c r="U7" i="2"/>
  <c r="M7" i="2"/>
  <c r="I7" i="2"/>
  <c r="Y7" i="2"/>
  <c r="K7" i="2"/>
  <c r="W7" i="2"/>
  <c r="AA7" i="2"/>
  <c r="AC7" i="2"/>
  <c r="Q7" i="2"/>
  <c r="O7" i="2"/>
  <c r="S28" i="2"/>
  <c r="Y22" i="2"/>
  <c r="Y8" i="2"/>
  <c r="W28" i="2"/>
  <c r="G22" i="2"/>
  <c r="U22" i="2"/>
  <c r="W22" i="2"/>
  <c r="S22" i="2"/>
  <c r="AC28" i="2"/>
  <c r="AA22" i="2"/>
  <c r="M22" i="2"/>
  <c r="K21" i="2"/>
  <c r="K8" i="2"/>
  <c r="Q21" i="2"/>
  <c r="G28" i="2"/>
  <c r="K28" i="2"/>
  <c r="O8" i="2"/>
  <c r="AC25" i="2"/>
  <c r="Q28" i="2"/>
  <c r="AC8" i="2"/>
  <c r="Q25" i="2"/>
  <c r="U28" i="2"/>
  <c r="U8" i="2"/>
  <c r="G8" i="2"/>
  <c r="O25" i="2"/>
  <c r="I25" i="2"/>
  <c r="W25" i="2"/>
  <c r="AA28" i="2"/>
  <c r="Q8" i="2"/>
  <c r="AA8" i="2"/>
  <c r="U25" i="2"/>
  <c r="M25" i="2"/>
  <c r="W8" i="2"/>
  <c r="Y25" i="2"/>
  <c r="S16" i="2"/>
  <c r="AA16" i="2"/>
  <c r="AA15" i="2"/>
  <c r="M16" i="2"/>
  <c r="I16" i="2"/>
  <c r="K15" i="2"/>
  <c r="Q16" i="2"/>
  <c r="AC16" i="2"/>
  <c r="S15" i="2"/>
  <c r="G16" i="2"/>
  <c r="K16" i="2"/>
  <c r="Y16" i="2"/>
  <c r="W16" i="2"/>
  <c r="U16"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19"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10" i="2" l="1"/>
  <c r="AD9" i="2"/>
  <c r="AD8" i="2"/>
  <c r="AD7" i="2"/>
  <c r="AD24" i="2"/>
  <c r="AD20" i="2"/>
  <c r="AD18" i="2"/>
  <c r="AD17" i="2"/>
  <c r="AD12" i="2"/>
  <c r="AD23" i="2"/>
  <c r="AD22" i="2"/>
  <c r="AD21" i="2"/>
  <c r="AD28" i="2"/>
  <c r="AD25" i="2"/>
  <c r="AD16" i="2"/>
  <c r="AD15" i="2"/>
  <c r="AD14" i="2"/>
  <c r="AD13" i="2"/>
  <c r="AD11" i="2"/>
  <c r="AD27" i="2"/>
  <c r="AD29" i="2"/>
  <c r="F1682" i="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<sst xmlns="http://schemas.openxmlformats.org/spreadsheetml/2006/main" count="2433" uniqueCount="1741">
  <si>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</si>
  <si>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</si>
  <si>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</si>
  <si>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</si>
  <si>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</si>
  <si>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</si>
  <si>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</si>
  <si>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</si>
  <si>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</si>
  <si>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</si>
  <si>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</si>
  <si>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</si>
  <si>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</si>
  <si>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</si>
  <si>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</si>
  <si>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</si>
  <si>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</si>
  <si>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</si>
  <si>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</si>
  <si>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</si>
  <si>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</si>
  <si>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</si>
  <si>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</si>
  <si>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</si>
  <si>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</si>
  <si>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</si>
  <si>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</si>
  <si>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</si>
  <si>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</si>
  <si>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</si>
  <si>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</si>
  <si>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</si>
  <si>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</si>
  <si>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</si>
  <si>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</si>
  <si>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</si>
  <si>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</si>
  <si>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</si>
  <si>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</si>
  <si>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</si>
  <si>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</si>
  <si>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</si>
  <si>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</si>
  <si>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</si>
  <si>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</si>
  <si>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</si>
  <si>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</si>
  <si>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</si>
  <si>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</si>
  <si>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</si>
  <si>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</si>
  <si>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</si>
  <si>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</si>
  <si>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</si>
  <si>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</si>
  <si>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</si>
  <si>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</si>
  <si>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</si>
  <si>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</si>
  <si>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</si>
  <si>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</si>
  <si>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</si>
  <si>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</si>
  <si>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</si>
  <si>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</si>
  <si>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</si>
  <si>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</si>
  <si>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</si>
  <si>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</si>
  <si>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</si>
  <si>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</si>
  <si>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</si>
  <si>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</si>
  <si>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</si>
  <si>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</si>
  <si>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</si>
  <si>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</si>
  <si>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</si>
  <si>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</si>
  <si>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</si>
  <si>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</si>
  <si>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</si>
  <si>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</si>
  <si>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</si>
  <si>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</si>
  <si>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</si>
  <si>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</si>
  <si>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</si>
  <si>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</si>
  <si>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</si>
  <si>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</si>
  <si>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</si>
  <si>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</si>
  <si>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</si>
  <si>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</si>
  <si>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</si>
  <si>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</si>
  <si>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</si>
  <si>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</si>
  <si>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</si>
  <si>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</si>
  <si>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</si>
  <si>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</si>
  <si>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</si>
  <si>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</si>
  <si>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</si>
  <si>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</si>
  <si>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</si>
  <si>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</si>
  <si>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</si>
  <si>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</si>
  <si>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</si>
  <si>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</si>
  <si>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</si>
  <si>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</si>
  <si>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</si>
  <si>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</si>
  <si>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</si>
  <si>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</si>
  <si>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</si>
  <si>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</si>
  <si>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</si>
  <si>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</si>
  <si>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</si>
  <si>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</si>
  <si>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</si>
  <si>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</si>
  <si>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</si>
  <si>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</si>
  <si>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</si>
  <si>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</si>
  <si>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</si>
  <si>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</si>
  <si>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</si>
  <si>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</si>
  <si>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</si>
  <si>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</si>
  <si>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</si>
  <si>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</si>
  <si>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</si>
  <si>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</si>
  <si>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</si>
  <si>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</si>
  <si>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</si>
  <si>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</si>
  <si>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</si>
  <si>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</si>
  <si>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</si>
  <si>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</si>
  <si>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</si>
  <si>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</si>
  <si>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</si>
  <si>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</si>
  <si>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</si>
  <si>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</si>
  <si>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</si>
  <si>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</si>
  <si>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</si>
  <si>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</si>
  <si>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</si>
  <si>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</si>
  <si>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</si>
  <si>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</si>
  <si>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</si>
  <si>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</si>
  <si>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</si>
  <si>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</si>
  <si>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</si>
  <si>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</si>
  <si>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</si>
  <si>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</si>
  <si>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</si>
  <si>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</si>
  <si>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</si>
  <si>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</si>
  <si>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</si>
  <si>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</si>
  <si>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</si>
  <si>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</si>
  <si>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</si>
  <si>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</si>
  <si>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</si>
  <si>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</si>
  <si>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</si>
  <si>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</si>
  <si>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</si>
  <si>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</si>
  <si>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</si>
  <si>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</si>
  <si>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</si>
  <si>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</si>
  <si>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</si>
  <si>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</si>
  <si>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</si>
  <si>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</si>
  <si>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</si>
  <si>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</si>
  <si>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</si>
  <si>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</si>
  <si>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</si>
  <si>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</si>
  <si>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</si>
  <si>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</si>
  <si>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</si>
  <si>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</si>
  <si>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</si>
  <si>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</si>
  <si>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</si>
  <si>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</si>
  <si>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</si>
  <si>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</si>
  <si>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</si>
  <si>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</si>
  <si>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</si>
  <si>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</si>
  <si>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</si>
  <si>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</si>
  <si>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</si>
  <si>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</si>
  <si>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</si>
  <si>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</si>
  <si>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</si>
  <si>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</si>
  <si>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</si>
  <si>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</si>
  <si>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</si>
  <si>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</si>
  <si>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</si>
  <si>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</si>
  <si>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</si>
  <si>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</si>
  <si>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</si>
  <si>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</si>
  <si>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</si>
  <si>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</si>
  <si>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</si>
  <si>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</si>
  <si>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</si>
  <si>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</si>
  <si>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</si>
  <si>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</si>
  <si>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</si>
  <si>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</si>
  <si>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</si>
  <si>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</si>
  <si>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</si>
  <si>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</si>
  <si>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</si>
  <si>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</si>
  <si>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</si>
  <si>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</si>
  <si>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</si>
  <si>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</si>
  <si>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</si>
  <si>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</si>
  <si>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</si>
  <si>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</si>
  <si>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</si>
  <si>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</si>
  <si>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</si>
  <si>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</si>
  <si>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</si>
  <si>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</si>
  <si>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</si>
  <si>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</si>
  <si>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</si>
  <si>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</si>
  <si>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</si>
  <si>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</si>
  <si>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</si>
  <si>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</si>
  <si>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</si>
  <si>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</si>
  <si>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</si>
  <si>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</si>
  <si>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</si>
  <si>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</si>
  <si>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</si>
  <si>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</si>
  <si>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</si>
  <si>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</si>
  <si>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</si>
  <si>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</si>
  <si>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</si>
  <si>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</si>
  <si>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</si>
  <si>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</si>
  <si>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</si>
  <si>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</si>
  <si>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</si>
  <si>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</si>
  <si>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</si>
  <si>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</si>
  <si>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</si>
  <si>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</si>
  <si>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</si>
  <si>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</si>
  <si>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</si>
  <si>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</si>
  <si>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</si>
  <si>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</si>
  <si>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</si>
  <si>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</si>
  <si>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</si>
  <si>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</si>
  <si>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</si>
  <si>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</si>
  <si>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</si>
  <si>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</si>
  <si>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</si>
  <si>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</si>
  <si>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</si>
  <si>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</si>
  <si>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</si>
  <si>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</si>
  <si>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</si>
  <si>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</si>
  <si>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</si>
  <si>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</si>
  <si>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</si>
  <si>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</si>
  <si>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</si>
  <si>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</si>
  <si>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</si>
  <si>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</si>
  <si>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</si>
  <si>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</si>
  <si>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</si>
  <si>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</si>
  <si>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</si>
  <si>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</si>
  <si>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</si>
  <si>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</si>
  <si>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</si>
  <si>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</si>
  <si>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</si>
  <si>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</si>
  <si>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</si>
  <si>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</si>
  <si>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</si>
  <si>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</si>
  <si>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</si>
  <si>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</si>
  <si>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</si>
  <si>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</si>
  <si>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</si>
  <si>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</si>
  <si>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</si>
  <si>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</si>
  <si>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</si>
  <si>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</si>
  <si>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</si>
  <si>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</si>
  <si>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</si>
  <si>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</si>
  <si>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</si>
  <si>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</si>
  <si>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</si>
  <si>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</si>
  <si>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</si>
  <si>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</si>
  <si>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</si>
  <si>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</si>
  <si>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</si>
  <si>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</si>
  <si>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</si>
  <si>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</si>
  <si>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</si>
  <si>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</si>
  <si>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</si>
  <si>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</si>
  <si>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</si>
  <si>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</si>
  <si>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</si>
  <si>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</si>
  <si>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</si>
  <si>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</si>
  <si>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</si>
  <si>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</si>
  <si>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</si>
  <si>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</si>
  <si>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</si>
  <si>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</si>
  <si>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</si>
  <si>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</si>
  <si>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</si>
  <si>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</si>
  <si>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</si>
  <si>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</si>
  <si>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</si>
  <si>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</si>
  <si>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</si>
  <si>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</si>
  <si>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</si>
  <si>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</si>
  <si>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</si>
  <si>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</si>
  <si>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</si>
  <si>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</si>
  <si>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</si>
  <si>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</si>
  <si>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</si>
  <si>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</si>
  <si>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</si>
  <si>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</si>
  <si>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</si>
  <si>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</si>
  <si>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</si>
  <si>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</si>
  <si>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</si>
  <si>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</si>
  <si>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</si>
  <si>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</si>
  <si>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</si>
  <si>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</si>
  <si>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</si>
  <si>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</si>
  <si>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</si>
  <si>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</si>
  <si>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</si>
  <si>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</si>
  <si>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</si>
  <si>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</si>
  <si>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</si>
  <si>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</si>
  <si>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</si>
  <si>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</si>
  <si>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</si>
  <si>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</si>
  <si>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</si>
  <si>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</si>
  <si>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</si>
  <si>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</si>
  <si>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</si>
  <si>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</si>
  <si>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</si>
  <si>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</si>
  <si>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</si>
  <si>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</si>
  <si>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</si>
  <si>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</si>
  <si>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</si>
  <si>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</si>
  <si>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</si>
  <si>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</si>
  <si>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</si>
  <si>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</si>
  <si>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</si>
  <si>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</si>
  <si>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</si>
  <si>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</si>
  <si>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</si>
  <si>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</si>
  <si>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</si>
  <si>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</si>
  <si>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</si>
  <si>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</si>
  <si>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</si>
  <si>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</si>
  <si>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</si>
  <si>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</si>
  <si>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</si>
  <si>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</si>
  <si>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</si>
  <si>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</si>
  <si>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</si>
  <si>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</si>
  <si>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</si>
  <si>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</si>
  <si>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</si>
  <si>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</si>
  <si>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</si>
  <si>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</si>
  <si>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</si>
  <si>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</si>
  <si>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</si>
  <si>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</si>
  <si>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</si>
  <si>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</si>
  <si>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</si>
  <si>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</si>
  <si>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</si>
  <si>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</si>
  <si>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</si>
  <si>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</si>
  <si>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</si>
  <si>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</si>
  <si>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</si>
  <si>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</si>
  <si>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</si>
  <si>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</si>
  <si>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</si>
  <si>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</si>
  <si>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</si>
  <si>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</si>
  <si>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</si>
  <si>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</si>
  <si>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</si>
  <si>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</si>
  <si>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</si>
  <si>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</si>
  <si>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</si>
  <si>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</si>
  <si>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</si>
  <si>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</si>
  <si>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</si>
  <si>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</si>
  <si>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</si>
  <si>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</si>
  <si>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</si>
  <si>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</si>
  <si>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</si>
  <si>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</si>
  <si>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</si>
  <si>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</si>
  <si>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</si>
  <si>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</si>
  <si>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</si>
  <si>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</si>
  <si>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</si>
  <si>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</si>
  <si>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</si>
  <si>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</si>
  <si>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</si>
  <si>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</si>
  <si>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</si>
  <si>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</si>
  <si>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</si>
  <si>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</si>
  <si>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</si>
  <si>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</si>
  <si>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</si>
  <si>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</si>
  <si>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</si>
  <si>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</si>
  <si>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</si>
  <si>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</si>
  <si>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</si>
  <si>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</si>
  <si>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</si>
  <si>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</si>
  <si>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</si>
  <si>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</si>
  <si>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</si>
  <si>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</si>
  <si>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</si>
  <si>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</si>
  <si>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</si>
  <si>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</si>
  <si>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</si>
  <si>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</si>
  <si>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</si>
  <si>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</si>
  <si>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</si>
  <si>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</si>
  <si>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</si>
  <si>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</si>
  <si>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</si>
  <si>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</si>
  <si>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</si>
  <si>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</si>
  <si>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</si>
  <si>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</si>
  <si>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</si>
  <si>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</si>
  <si>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</si>
  <si>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</si>
  <si>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</si>
  <si>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</si>
  <si>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</si>
  <si>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</si>
  <si>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</si>
  <si>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</si>
  <si>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</si>
  <si>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</si>
  <si>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</si>
  <si>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</si>
  <si>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</si>
  <si>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</si>
  <si>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</si>
  <si>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</si>
  <si>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</si>
  <si>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</si>
  <si>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</si>
  <si>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</si>
  <si>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</si>
  <si>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</si>
  <si>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</si>
  <si>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</si>
  <si>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</si>
  <si>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</si>
  <si>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</si>
  <si>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</si>
  <si>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</si>
  <si>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</si>
  <si>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</si>
  <si>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</si>
  <si>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</si>
  <si>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</si>
  <si>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</si>
  <si>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</si>
  <si>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</si>
  <si>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</si>
  <si>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</si>
  <si>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</si>
  <si>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</si>
  <si>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</si>
  <si>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</si>
  <si>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</si>
  <si>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</si>
  <si>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</si>
  <si>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</si>
  <si>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</si>
  <si>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</si>
  <si>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</si>
  <si>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</si>
  <si>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</si>
  <si>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</si>
  <si>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</si>
  <si>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</si>
  <si>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</si>
  <si>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</si>
  <si>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</si>
  <si>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</si>
  <si>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</si>
  <si>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</si>
  <si>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</si>
  <si>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</si>
  <si>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</si>
  <si>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</si>
  <si>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</si>
  <si>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</si>
  <si>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</si>
  <si>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</si>
  <si>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</si>
  <si>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</si>
  <si>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</si>
  <si>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</si>
  <si>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</si>
  <si>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</si>
  <si>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</si>
  <si>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</si>
  <si>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</si>
  <si>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</si>
  <si>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</si>
  <si>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</si>
  <si>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</si>
  <si>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</si>
  <si>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</si>
  <si>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</si>
  <si>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</si>
  <si>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</si>
  <si>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</si>
  <si>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</si>
  <si>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</si>
  <si>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</si>
  <si>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</si>
  <si>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</si>
  <si>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</si>
  <si>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</si>
  <si>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</si>
  <si>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</si>
  <si>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</si>
  <si>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</si>
  <si>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</si>
  <si>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</si>
  <si>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</si>
  <si>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</si>
  <si>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</si>
  <si>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</si>
  <si>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</si>
  <si>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</si>
  <si>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</si>
  <si>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</si>
  <si>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</si>
  <si>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</si>
  <si>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</si>
  <si>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</si>
  <si>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</si>
  <si>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</si>
  <si>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</si>
  <si>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</si>
  <si>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</si>
  <si>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</si>
  <si>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</si>
  <si>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</si>
  <si>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</si>
  <si>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</si>
  <si>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</si>
  <si>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</si>
  <si>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</si>
  <si>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</si>
  <si>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</si>
  <si>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</si>
  <si>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</si>
  <si>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</si>
  <si>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</si>
  <si>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</si>
  <si>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</si>
  <si>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</si>
  <si>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</si>
  <si>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</si>
  <si>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</si>
  <si>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</si>
  <si>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</si>
  <si>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</si>
  <si>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</si>
  <si>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</si>
  <si>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</si>
  <si>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</si>
  <si>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</si>
  <si>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</si>
  <si>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</si>
  <si>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</si>
  <si>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</si>
  <si>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</si>
  <si>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</si>
  <si>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</si>
  <si>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</si>
  <si>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</si>
  <si>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</si>
  <si>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</si>
  <si>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</si>
  <si>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</si>
  <si>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</si>
  <si>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</si>
  <si>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</si>
  <si>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</si>
  <si>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</si>
  <si>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</si>
  <si>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</si>
  <si>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</si>
  <si>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</si>
  <si>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</si>
  <si>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</si>
  <si>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</si>
  <si>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</si>
  <si>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</si>
  <si>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</si>
  <si>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</si>
  <si>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</si>
  <si>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</si>
  <si>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</si>
  <si>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</si>
  <si>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</si>
  <si>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</si>
  <si>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</si>
  <si>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</si>
  <si>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</si>
  <si>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</si>
  <si>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</si>
  <si>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</si>
  <si>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</si>
  <si>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</si>
  <si>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</si>
  <si>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</si>
  <si>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</si>
  <si>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</si>
  <si>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</si>
  <si>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</si>
  <si>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</si>
  <si>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</si>
  <si>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</si>
  <si>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</si>
  <si>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</si>
  <si>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</si>
  <si>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</si>
  <si>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</si>
  <si>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</si>
  <si>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</si>
  <si>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</si>
  <si>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</si>
  <si>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</si>
  <si>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</si>
  <si>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</si>
  <si>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</si>
  <si>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</si>
  <si>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</si>
  <si>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</si>
  <si>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</si>
  <si>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</si>
  <si>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</si>
  <si>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</si>
  <si>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</si>
  <si>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</si>
  <si>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</si>
  <si>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</si>
  <si>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</si>
  <si>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</si>
  <si>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</si>
  <si>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</si>
  <si>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</si>
  <si>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</si>
  <si>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</si>
  <si>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</si>
  <si>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</si>
  <si>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</si>
  <si>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</si>
  <si>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</si>
  <si>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</si>
  <si>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</si>
  <si>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</si>
  <si>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</si>
  <si>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</si>
  <si>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</si>
  <si>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</si>
  <si>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</si>
  <si>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</si>
  <si>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</si>
  <si>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</si>
  <si>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</si>
  <si>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</si>
  <si>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</si>
  <si>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</si>
  <si>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</si>
  <si>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</si>
  <si>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</si>
  <si>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</si>
  <si>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</si>
  <si>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</si>
  <si>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</si>
  <si>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</si>
  <si>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</si>
  <si>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</si>
  <si>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</si>
  <si>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</si>
  <si>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</si>
  <si>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</si>
  <si>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</si>
  <si>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</si>
  <si>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</si>
  <si>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</si>
  <si>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</si>
  <si>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</si>
  <si>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</si>
  <si>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</si>
  <si>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</si>
  <si>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</si>
  <si>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</si>
  <si>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</si>
  <si>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</si>
  <si>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</si>
  <si>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</si>
  <si>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</si>
  <si>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</si>
  <si>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</si>
  <si>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</si>
  <si>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</si>
  <si>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</si>
  <si>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</si>
  <si>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</si>
  <si>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</si>
  <si>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</si>
  <si>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</si>
  <si>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</si>
  <si>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</si>
  <si>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</si>
  <si>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</si>
  <si>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</si>
  <si>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</si>
  <si>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</si>
  <si>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</si>
  <si>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</si>
  <si>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</si>
  <si>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</si>
  <si>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</si>
  <si>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</si>
  <si>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</si>
  <si>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</si>
  <si>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</si>
  <si>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</si>
  <si>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</si>
  <si>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</si>
  <si>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</si>
  <si>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</si>
  <si>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</si>
  <si>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</si>
  <si>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</si>
  <si>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</si>
  <si>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</si>
  <si>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</si>
  <si>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</si>
  <si>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</si>
  <si>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</si>
  <si>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</si>
  <si>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</si>
  <si>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</si>
  <si>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</si>
  <si>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</si>
  <si>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</si>
  <si>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</si>
  <si>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</si>
  <si>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</si>
  <si>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</si>
  <si>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</si>
  <si>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</si>
  <si>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</si>
  <si>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</si>
  <si>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</si>
  <si>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</si>
  <si>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</si>
  <si>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</si>
  <si>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</si>
  <si>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</si>
  <si>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</si>
  <si>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</si>
  <si>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</si>
  <si>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</si>
  <si>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</si>
  <si>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</si>
  <si>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</si>
  <si>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</si>
  <si>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</si>
  <si>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</si>
  <si>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</si>
  <si>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</si>
  <si>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</si>
  <si>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</si>
  <si>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</si>
  <si>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</si>
  <si>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</si>
  <si>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</si>
  <si>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</si>
  <si>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</si>
  <si>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</si>
  <si>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</si>
  <si>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</si>
  <si>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</si>
  <si>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</si>
  <si>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</si>
  <si>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</si>
  <si>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</si>
  <si>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</si>
  <si>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</si>
  <si>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</si>
  <si>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</si>
  <si>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</si>
  <si>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</si>
  <si>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</si>
  <si>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</si>
  <si>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</si>
  <si>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</si>
  <si>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</si>
  <si>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</si>
  <si>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</si>
  <si>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</si>
  <si>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</si>
  <si>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</si>
  <si>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</si>
  <si>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</si>
  <si>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</si>
  <si>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</si>
  <si>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</si>
  <si>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</si>
  <si>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</si>
  <si>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</si>
  <si>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</si>
  <si>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</si>
  <si>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</si>
  <si>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</si>
  <si>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</si>
  <si>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</si>
  <si>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</si>
  <si>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</si>
  <si>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</si>
  <si>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</si>
  <si>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</si>
  <si>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</si>
  <si>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</si>
  <si>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</si>
  <si>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</si>
  <si>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</si>
  <si>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</si>
  <si>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</si>
  <si>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</si>
  <si>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</si>
  <si>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</si>
  <si>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</si>
  <si>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</si>
  <si>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</si>
  <si>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</si>
  <si>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</si>
  <si>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</si>
  <si>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</si>
  <si>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</si>
  <si>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</si>
  <si>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</si>
  <si>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</si>
  <si>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</si>
  <si>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</si>
  <si>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</si>
  <si>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</si>
  <si>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</si>
  <si>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</si>
  <si>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</si>
  <si>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</si>
  <si>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</si>
  <si>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</si>
  <si>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</si>
  <si>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</si>
  <si>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</si>
  <si>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</si>
  <si>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</si>
  <si>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</si>
  <si>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</si>
  <si>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</si>
  <si>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</si>
  <si>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</si>
  <si>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</si>
  <si>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</si>
  <si>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</si>
  <si>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</si>
  <si>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</si>
  <si>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</si>
  <si>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</si>
  <si>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</si>
  <si>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</si>
  <si>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</si>
  <si>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</si>
  <si>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</si>
  <si>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</si>
  <si>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</si>
  <si>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</si>
  <si>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</si>
  <si>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</si>
  <si>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</si>
  <si>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</si>
  <si>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</si>
  <si>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</si>
  <si>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</si>
  <si>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</si>
  <si>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</si>
  <si>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</si>
  <si>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</si>
  <si>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</si>
  <si>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</si>
  <si>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</si>
  <si>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</si>
  <si>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</si>
  <si>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</si>
  <si>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</si>
  <si>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</si>
  <si>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</si>
  <si>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</si>
  <si>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</si>
  <si>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</si>
  <si>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</si>
  <si>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</si>
  <si>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</si>
  <si>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</si>
  <si>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</si>
  <si>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</si>
  <si>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</si>
  <si>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</si>
  <si>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</si>
  <si>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</si>
  <si>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</si>
  <si>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</si>
  <si>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</si>
  <si>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</si>
  <si>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</si>
  <si>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</si>
  <si>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</si>
  <si>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</si>
  <si>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</si>
  <si>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</si>
  <si>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</si>
  <si>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</si>
  <si>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</si>
  <si>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</si>
  <si>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</si>
  <si>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</si>
  <si>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</si>
  <si>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</si>
  <si>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</si>
  <si>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</si>
  <si>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</si>
  <si>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</si>
  <si>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</si>
  <si>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</si>
  <si>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</si>
  <si>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</si>
  <si>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</si>
  <si>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</si>
  <si>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</si>
  <si>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</si>
  <si>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</si>
  <si>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</si>
  <si>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</si>
  <si>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</si>
  <si>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</si>
  <si>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</si>
  <si>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</si>
  <si>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</si>
  <si>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</si>
  <si>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</si>
  <si>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</si>
  <si>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</si>
  <si>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</si>
  <si>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</si>
  <si>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</si>
  <si>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</si>
  <si>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</si>
  <si>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</si>
  <si>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</si>
  <si>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</si>
  <si>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</si>
  <si>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</si>
  <si>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</si>
  <si>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</si>
  <si>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</si>
  <si>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</si>
  <si>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</si>
  <si>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</si>
  <si>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</si>
  <si>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</si>
  <si>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</si>
  <si>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</si>
  <si>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</si>
  <si>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</si>
  <si>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</si>
  <si>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</si>
  <si>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</si>
  <si>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</si>
  <si>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</si>
  <si>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</si>
  <si>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</si>
  <si>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</si>
  <si>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</si>
  <si>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</si>
  <si>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</si>
  <si>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</si>
  <si>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</si>
  <si>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</si>
  <si>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</si>
  <si>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</si>
  <si>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</si>
  <si>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</si>
  <si>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</si>
  <si>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</si>
  <si>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</si>
  <si>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</si>
  <si>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</si>
  <si>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</si>
  <si>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</si>
  <si>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</si>
  <si>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</si>
  <si>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</si>
  <si>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</si>
  <si>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</si>
  <si>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</si>
  <si>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</si>
  <si>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</si>
  <si>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</si>
  <si>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</si>
  <si>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</si>
  <si>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</si>
  <si>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</si>
  <si>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</si>
  <si>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</si>
  <si>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</si>
  <si>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</si>
  <si>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</si>
  <si>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</si>
  <si>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</si>
  <si>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</si>
  <si>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</si>
  <si>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</si>
  <si>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</si>
  <si>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</si>
  <si>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</si>
  <si>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</si>
  <si>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</si>
  <si>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</si>
  <si>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</si>
  <si>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</si>
  <si>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</si>
  <si>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</si>
  <si>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</si>
  <si>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</si>
  <si>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</si>
  <si>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</si>
  <si>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</si>
  <si>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</si>
  <si>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</si>
  <si>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</si>
  <si>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</si>
  <si>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</si>
  <si>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</si>
  <si>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</si>
  <si>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</si>
  <si>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</si>
  <si>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</si>
  <si>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</si>
  <si>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</si>
  <si>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</si>
  <si>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</si>
  <si>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</si>
  <si>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</si>
  <si>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</si>
  <si>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</si>
  <si>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</si>
  <si>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</si>
  <si>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</si>
  <si>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</si>
  <si>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</si>
  <si>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</si>
  <si>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</si>
  <si>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</si>
  <si>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</si>
  <si>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</si>
  <si>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</si>
  <si>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</si>
  <si>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</si>
  <si>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</si>
  <si>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</si>
  <si>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</si>
  <si>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</si>
  <si>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</si>
  <si>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</si>
  <si>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</si>
  <si>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</si>
  <si>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</si>
  <si>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</si>
  <si>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</si>
  <si>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</si>
  <si>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</si>
  <si>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</si>
  <si>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</si>
  <si>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</si>
  <si>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</si>
  <si>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</si>
  <si>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</si>
  <si>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</si>
  <si>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</si>
  <si>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</si>
  <si>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</si>
  <si>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</si>
  <si>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</si>
  <si>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</si>
  <si>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</si>
  <si>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</si>
  <si>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</si>
  <si>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</si>
  <si>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</si>
  <si>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</si>
  <si>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</si>
  <si>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</si>
  <si>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</si>
  <si>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</si>
  <si>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</si>
  <si>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</si>
  <si>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</si>
  <si>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</si>
  <si>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</si>
  <si>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</si>
  <si>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</si>
  <si>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</si>
  <si>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</si>
  <si>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</si>
  <si>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</si>
  <si>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</si>
  <si>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</si>
  <si>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</si>
  <si>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</si>
  <si>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</si>
  <si>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</si>
  <si>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</si>
  <si>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</si>
  <si>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</si>
  <si>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</si>
  <si>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</si>
  <si>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</si>
  <si>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</si>
  <si>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</si>
  <si>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</si>
  <si>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</si>
  <si>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</si>
  <si>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</si>
  <si>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</si>
  <si>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</si>
  <si>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</si>
  <si>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</si>
  <si>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</si>
  <si>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</si>
  <si>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</si>
  <si>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</si>
  <si>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</si>
  <si>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</si>
  <si>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</si>
  <si>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</si>
  <si>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</si>
  <si>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</si>
  <si>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</si>
  <si>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</si>
  <si>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</si>
  <si>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</si>
  <si>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</si>
  <si>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</si>
  <si>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</si>
  <si>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</si>
  <si>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</si>
  <si>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</si>
  <si>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</si>
  <si>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</si>
  <si>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</si>
  <si>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</si>
  <si>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</si>
  <si>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</si>
  <si>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</si>
  <si>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</si>
  <si>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</si>
  <si>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</si>
  <si>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</si>
  <si>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</si>
  <si>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</si>
  <si>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</si>
  <si>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</si>
  <si>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</si>
  <si>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</si>
  <si>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</si>
  <si>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</si>
  <si>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</si>
  <si>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</si>
  <si>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</si>
  <si>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</si>
  <si>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</si>
  <si>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</si>
  <si>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</si>
  <si>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</si>
  <si>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</si>
  <si>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</si>
  <si>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</si>
  <si>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</si>
  <si>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</si>
  <si>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</si>
  <si>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</si>
  <si>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</si>
  <si>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</si>
  <si>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</si>
  <si>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</si>
  <si>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</si>
  <si>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</si>
  <si>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</si>
  <si>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</si>
  <si>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</si>
  <si>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</si>
  <si>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</si>
  <si>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</si>
  <si>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</si>
  <si>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</si>
  <si>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</si>
  <si>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</si>
  <si>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</si>
  <si>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</si>
  <si>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</si>
  <si>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</si>
  <si>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</si>
  <si>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</si>
  <si>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</si>
  <si>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</si>
  <si>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</si>
  <si>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</si>
  <si>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</si>
  <si>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</si>
  <si>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</si>
  <si>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</si>
  <si>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</si>
  <si>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</si>
  <si>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</si>
  <si>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</si>
  <si>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</si>
  <si>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</si>
  <si>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</si>
  <si>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</si>
  <si>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</si>
  <si>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</si>
  <si>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</si>
  <si>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</si>
  <si>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</si>
  <si>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</si>
  <si>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</si>
  <si>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</si>
  <si>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</si>
  <si>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</si>
  <si>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</si>
  <si>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</si>
  <si>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</si>
  <si>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</si>
  <si>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</si>
  <si>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</si>
  <si>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</si>
  <si>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</si>
  <si>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</si>
  <si>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</si>
  <si>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</si>
  <si>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</si>
  <si>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</si>
  <si>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</si>
  <si>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</si>
  <si>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</si>
  <si>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</si>
  <si>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</si>
  <si>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</si>
  <si>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</si>
  <si>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</si>
  <si>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</si>
  <si>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</si>
  <si>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</si>
  <si>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</si>
  <si>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</si>
  <si>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</si>
  <si>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</si>
  <si>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</si>
  <si>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</si>
  <si>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</si>
  <si>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</si>
  <si>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</si>
  <si>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</si>
  <si>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</si>
  <si>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</si>
  <si>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</si>
  <si>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</si>
  <si>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</si>
  <si>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</si>
  <si>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</si>
  <si>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</si>
  <si>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</si>
  <si>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</si>
  <si>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</si>
  <si>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</si>
  <si>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</si>
  <si>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</si>
  <si>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</si>
  <si>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</si>
  <si>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</si>
  <si>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</si>
  <si>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</si>
  <si>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</si>
  <si>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</si>
  <si>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</si>
  <si>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</si>
  <si>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</si>
  <si>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</si>
  <si>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</si>
  <si>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</si>
  <si>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</si>
  <si>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</si>
  <si>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</si>
  <si>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</si>
  <si>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</si>
  <si>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</si>
  <si>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</si>
  <si>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</si>
  <si>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</si>
  <si>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</si>
  <si>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</si>
  <si>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</si>
  <si>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</si>
  <si>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</si>
  <si>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</si>
  <si>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</si>
  <si>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</si>
  <si>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</si>
  <si>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</si>
  <si>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</si>
  <si>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</si>
  <si>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</si>
  <si>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</si>
  <si>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</si>
  <si>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</si>
  <si>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</si>
  <si>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</si>
  <si>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</si>
  <si>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</si>
  <si>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</si>
  <si>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</si>
  <si>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</si>
  <si>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</si>
  <si>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</si>
  <si>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</si>
  <si>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</si>
  <si>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</si>
  <si>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</si>
  <si>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</si>
  <si>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</si>
  <si>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</si>
  <si>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</si>
  <si>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</si>
  <si>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</si>
  <si>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</si>
  <si>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</si>
  <si>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</si>
  <si>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</si>
  <si>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</si>
  <si>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</si>
  <si>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</si>
  <si>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</si>
  <si>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</si>
  <si>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</si>
  <si>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</si>
  <si>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</si>
  <si>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</si>
  <si>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</si>
  <si>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</si>
  <si>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</si>
  <si>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</si>
  <si>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</si>
  <si>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</si>
  <si>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</si>
  <si>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</si>
  <si>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</si>
  <si>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</si>
  <si>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</si>
  <si>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</si>
  <si>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</si>
  <si>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</si>
  <si>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</si>
  <si>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</si>
  <si>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</si>
  <si>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</si>
  <si>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</si>
  <si>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</si>
  <si>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</si>
  <si>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</si>
  <si>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</si>
  <si>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</si>
  <si>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</si>
  <si>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</si>
  <si>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</si>
  <si>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</si>
  <si>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</si>
  <si>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</si>
  <si>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</si>
  <si>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</si>
  <si>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</si>
  <si>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</si>
  <si>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</si>
  <si>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</si>
  <si>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</si>
  <si>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</si>
  <si>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</si>
  <si>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</si>
  <si>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</si>
  <si>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</si>
  <si>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</si>
  <si>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</si>
  <si>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</si>
  <si>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</si>
  <si>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</si>
  <si>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</si>
  <si>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</si>
  <si>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</si>
  <si>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</si>
  <si>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</si>
  <si>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</si>
  <si>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</si>
  <si>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</si>
  <si>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</si>
  <si>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</si>
  <si>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</si>
  <si>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</si>
  <si>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</si>
  <si>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</si>
  <si>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</si>
  <si>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</si>
  <si>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</si>
  <si>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</si>
  <si>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</si>
  <si>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</si>
  <si>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</si>
  <si>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</si>
  <si>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</si>
  <si>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</si>
  <si>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</si>
  <si>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</si>
  <si>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</si>
  <si>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</si>
  <si>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</si>
  <si>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</si>
  <si>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</si>
  <si>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</si>
  <si>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</si>
  <si>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</si>
  <si>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</si>
  <si>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</si>
  <si>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</si>
  <si>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</si>
  <si>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</si>
  <si>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</si>
  <si>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</si>
  <si>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</si>
  <si>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</si>
  <si>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</si>
  <si>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</si>
  <si>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</si>
  <si>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</si>
  <si>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</si>
  <si>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</si>
  <si>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</si>
  <si>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</si>
  <si>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</si>
  <si>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</si>
  <si>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</si>
  <si>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</si>
  <si>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</si>
  <si>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</si>
  <si>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</si>
  <si>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</si>
  <si>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</si>
  <si>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</si>
  <si>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</si>
  <si>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</si>
  <si>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</si>
  <si>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</si>
  <si>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</si>
  <si>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</si>
  <si>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</si>
  <si>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</si>
  <si>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</si>
  <si>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</si>
  <si>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</si>
  <si>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</si>
  <si>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</si>
  <si>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</si>
  <si>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</si>
  <si>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</si>
  <si>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</si>
  <si>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</si>
  <si>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</si>
  <si>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</si>
  <si>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</si>
  <si>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</si>
  <si>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</si>
  <si>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</si>
  <si>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</si>
  <si>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</si>
  <si>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</si>
  <si>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</si>
  <si>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</si>
  <si>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</si>
  <si>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</si>
  <si>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</si>
  <si>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</si>
  <si>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</si>
  <si>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</si>
  <si>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</si>
  <si>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</si>
  <si>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</si>
  <si>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</si>
  <si>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</si>
  <si>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</si>
  <si>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</si>
  <si>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</si>
  <si>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</si>
  <si>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</si>
  <si>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</si>
  <si>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</si>
  <si>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</si>
  <si>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</si>
  <si>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</si>
  <si>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</si>
  <si>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</si>
  <si>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</si>
  <si>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</si>
  <si>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</si>
  <si>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</si>
  <si>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</si>
  <si>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</si>
  <si>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</si>
  <si>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</si>
  <si>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</si>
  <si>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</si>
  <si>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</si>
  <si>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</si>
  <si>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</si>
  <si>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</si>
  <si>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</si>
  <si>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</si>
  <si>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</si>
  <si>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</si>
  <si>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</si>
  <si>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</si>
  <si>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</si>
  <si>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</si>
  <si>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</si>
  <si>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</si>
  <si>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</si>
  <si>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</si>
  <si>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</si>
  <si>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</si>
  <si>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</si>
  <si>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</si>
  <si>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</si>
  <si>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</si>
  <si>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</si>
  <si>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</si>
  <si>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</si>
  <si>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</si>
  <si>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</si>
  <si>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</si>
  <si>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</si>
  <si>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</si>
  <si>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</si>
  <si>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</si>
  <si>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</si>
  <si>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</si>
  <si>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</si>
  <si>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</si>
  <si>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</si>
  <si>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</si>
  <si>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</si>
  <si>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</si>
  <si>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</si>
  <si>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</si>
  <si>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</si>
  <si>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</si>
  <si>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</si>
  <si>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</si>
  <si>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</si>
  <si>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</si>
  <si>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</si>
  <si>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</si>
  <si>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</si>
  <si>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</si>
  <si>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</si>
  <si>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</si>
  <si>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</si>
  <si>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</si>
  <si>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</si>
  <si>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</si>
  <si>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</si>
  <si>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</si>
  <si>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</si>
  <si>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</si>
  <si>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</si>
  <si>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Silvano.                                                                                                                                       </t>
  </si>
  <si>
    <t xml:space="preserve">ESCOLA ESTADUAL / MUNICIPAL: Construção de Nova Escola - Distrito de Silvano.                                                                                                                   </t>
  </si>
  <si>
    <t>ENDEREÇO: LOCAL:  Rua A. - Distrito de Silvano. - Patrocínio. - Minas Gerais.</t>
  </si>
  <si>
    <t>SERVIÇOS: Construção de Nova Escola - Distrito de Silvano.</t>
  </si>
  <si>
    <t xml:space="preserve">        Apenso do Anexo 1 - Modelo da Proposta - Silvano - R0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</si>
</sst>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xmlns="" id="{00000000-0008-0000-0000-0000457F0000}"/>
            </a:ext>
          </a:extLst>
        </xdr:cNvPr>
        <xdr:cNvGrpSpPr>
          <a:grpSpLocks/>
        </xdr:cNvGrpSpPr>
      </xdr:nvGrpSpPr>
      <xdr:grpSpPr bwMode="auto">
        <a:xfrm>
          <a:off x="0" y="0"/>
          <a:ext cx="773906" cy="690563"/>
          <a:chOff x="0" y="0"/>
          <a:chExt cx="879" cy="701"/>
        </a:xfrm>
      </xdr:grpSpPr>
      <xdr:sp macro="" textlink="">
        <xdr:nvSpPr>
          <xdr:cNvPr id="32586" name="Rectangle 2">
            <a:extLst>
              <a:ext uri="{FF2B5EF4-FFF2-40B4-BE49-F238E27FC236}">
                <a16:creationId xmlns:a16="http://schemas.microsoft.com/office/drawing/2014/main" xmlns=""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xmlns=""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xmlns=""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xmlns="" id="{00000000-0008-0000-0000-0000467F0000}"/>
            </a:ext>
          </a:extLst>
        </xdr:cNvPr>
        <xdr:cNvGrpSpPr>
          <a:grpSpLocks/>
        </xdr:cNvGrpSpPr>
      </xdr:nvGrpSpPr>
      <xdr:grpSpPr bwMode="auto">
        <a:xfrm>
          <a:off x="0" y="0"/>
          <a:ext cx="773906" cy="690563"/>
          <a:chOff x="0" y="0"/>
          <a:chExt cx="879" cy="701"/>
        </a:xfrm>
      </xdr:grpSpPr>
      <xdr:sp macro="" textlink="">
        <xdr:nvSpPr>
          <xdr:cNvPr id="32583" name="Rectangle 2">
            <a:extLst>
              <a:ext uri="{FF2B5EF4-FFF2-40B4-BE49-F238E27FC236}">
                <a16:creationId xmlns:a16="http://schemas.microsoft.com/office/drawing/2014/main" xmlns=""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xmlns=""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xmlns=""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xmlns="" id="{61B305EE-F00A-4251-81E4-37CB3C639BE2}"/>
            </a:ext>
          </a:extLst>
        </xdr:cNvPr>
        <xdr:cNvGrpSpPr>
          <a:grpSpLocks/>
        </xdr:cNvGrpSpPr>
      </xdr:nvGrpSpPr>
      <xdr:grpSpPr bwMode="auto">
        <a:xfrm>
          <a:off x="0" y="0"/>
          <a:ext cx="773906" cy="690563"/>
          <a:chOff x="0" y="0"/>
          <a:chExt cx="879" cy="701"/>
        </a:xfrm>
      </xdr:grpSpPr>
      <xdr:sp macro="" textlink="">
        <xdr:nvSpPr>
          <xdr:cNvPr id="3" name="Rectangle 2">
            <a:extLst>
              <a:ext uri="{FF2B5EF4-FFF2-40B4-BE49-F238E27FC236}">
                <a16:creationId xmlns:a16="http://schemas.microsoft.com/office/drawing/2014/main" xmlns="" id="{D2BB3E33-8404-B313-AB7D-D9CA004C138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xmlns="" id="{D12563F9-258D-3A60-FF80-EDF5B589C6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xmlns="" id="{56C66F42-C27D-EE2E-2D24-D96AA98AFE9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xmlns="" id="{393C07B0-4F23-44B5-9AA1-C56E08AADAFB}"/>
            </a:ext>
          </a:extLst>
        </xdr:cNvPr>
        <xdr:cNvGrpSpPr>
          <a:grpSpLocks/>
        </xdr:cNvGrpSpPr>
      </xdr:nvGrpSpPr>
      <xdr:grpSpPr bwMode="auto">
        <a:xfrm>
          <a:off x="0" y="0"/>
          <a:ext cx="773906" cy="690563"/>
          <a:chOff x="0" y="0"/>
          <a:chExt cx="879" cy="701"/>
        </a:xfrm>
      </xdr:grpSpPr>
      <xdr:sp macro="" textlink="">
        <xdr:nvSpPr>
          <xdr:cNvPr id="7" name="Rectangle 2">
            <a:extLst>
              <a:ext uri="{FF2B5EF4-FFF2-40B4-BE49-F238E27FC236}">
                <a16:creationId xmlns:a16="http://schemas.microsoft.com/office/drawing/2014/main" xmlns="" id="{56A60854-596A-12BA-B2EF-630D74E7C31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xmlns="" id="{DBBD557F-9282-0FA1-56AC-A2170C8ADE8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xmlns="" id="{31E6D0BA-4769-C6C8-3B34-BAADD95E6CA6}"/>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xmlns="" id="{E9787925-D76E-4EB8-B5E7-722EA580079E}"/>
            </a:ext>
          </a:extLst>
        </xdr:cNvPr>
        <xdr:cNvGrpSpPr>
          <a:grpSpLocks/>
        </xdr:cNvGrpSpPr>
      </xdr:nvGrpSpPr>
      <xdr:grpSpPr bwMode="auto">
        <a:xfrm>
          <a:off x="0" y="0"/>
          <a:ext cx="773906" cy="690563"/>
          <a:chOff x="0" y="0"/>
          <a:chExt cx="879" cy="701"/>
        </a:xfrm>
      </xdr:grpSpPr>
      <xdr:sp macro="" textlink="">
        <xdr:nvSpPr>
          <xdr:cNvPr id="11" name="Rectangle 2">
            <a:extLst>
              <a:ext uri="{FF2B5EF4-FFF2-40B4-BE49-F238E27FC236}">
                <a16:creationId xmlns:a16="http://schemas.microsoft.com/office/drawing/2014/main" xmlns="" id="{237C7400-045E-3E5D-E20B-8613870DBD1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xmlns="" id="{93B3D4AD-66E0-5427-FF85-33C5DAADEFF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xmlns="" id="{9061CF6A-4393-D293-A91C-FA610484C9E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xmlns="" id="{CE4E70A0-6B7C-4300-8FBC-20BBF9D93650}"/>
            </a:ext>
          </a:extLst>
        </xdr:cNvPr>
        <xdr:cNvGrpSpPr>
          <a:grpSpLocks/>
        </xdr:cNvGrpSpPr>
      </xdr:nvGrpSpPr>
      <xdr:grpSpPr bwMode="auto">
        <a:xfrm>
          <a:off x="0" y="0"/>
          <a:ext cx="773906" cy="690563"/>
          <a:chOff x="0" y="0"/>
          <a:chExt cx="879" cy="701"/>
        </a:xfrm>
      </xdr:grpSpPr>
      <xdr:sp macro="" textlink="">
        <xdr:nvSpPr>
          <xdr:cNvPr id="15" name="Rectangle 2">
            <a:extLst>
              <a:ext uri="{FF2B5EF4-FFF2-40B4-BE49-F238E27FC236}">
                <a16:creationId xmlns:a16="http://schemas.microsoft.com/office/drawing/2014/main" xmlns="" id="{97894E75-22CC-E583-45B7-F16143AE0C0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xmlns="" id="{E208C692-F095-45FE-7C98-A118609F448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xmlns="" id="{14A4D5B0-D1CB-20E1-C952-B8C641DF52E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xmlns="" id="{BDF928B4-0011-4145-A622-48F384E81BE9}"/>
            </a:ext>
          </a:extLst>
        </xdr:cNvPr>
        <xdr:cNvGrpSpPr>
          <a:grpSpLocks/>
        </xdr:cNvGrpSpPr>
      </xdr:nvGrpSpPr>
      <xdr:grpSpPr bwMode="auto">
        <a:xfrm>
          <a:off x="0" y="0"/>
          <a:ext cx="773906" cy="690563"/>
          <a:chOff x="0" y="0"/>
          <a:chExt cx="879" cy="701"/>
        </a:xfrm>
      </xdr:grpSpPr>
      <xdr:sp macro="" textlink="">
        <xdr:nvSpPr>
          <xdr:cNvPr id="19" name="Rectangle 2">
            <a:extLst>
              <a:ext uri="{FF2B5EF4-FFF2-40B4-BE49-F238E27FC236}">
                <a16:creationId xmlns:a16="http://schemas.microsoft.com/office/drawing/2014/main" xmlns="" id="{1B4DD741-A8AB-8B15-8C1E-7F02D0BCDD18}"/>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xmlns="" id="{71BB68A0-F3A2-263C-7579-069B139FF80D}"/>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xmlns="" id="{16C8914C-31D4-697D-BD4E-C7572D9389A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xmlns="" id="{C066AF09-C308-4DC4-AD51-3AD52CB455CF}"/>
            </a:ext>
          </a:extLst>
        </xdr:cNvPr>
        <xdr:cNvGrpSpPr>
          <a:grpSpLocks/>
        </xdr:cNvGrpSpPr>
      </xdr:nvGrpSpPr>
      <xdr:grpSpPr bwMode="auto">
        <a:xfrm>
          <a:off x="0" y="0"/>
          <a:ext cx="773906" cy="690563"/>
          <a:chOff x="0" y="0"/>
          <a:chExt cx="879" cy="701"/>
        </a:xfrm>
      </xdr:grpSpPr>
      <xdr:sp macro="" textlink="">
        <xdr:nvSpPr>
          <xdr:cNvPr id="23" name="Rectangle 2">
            <a:extLst>
              <a:ext uri="{FF2B5EF4-FFF2-40B4-BE49-F238E27FC236}">
                <a16:creationId xmlns:a16="http://schemas.microsoft.com/office/drawing/2014/main" xmlns="" id="{929005F2-5B09-157B-B228-C44520EB827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xmlns="" id="{2274182F-4150-23DC-9B0A-E62BE6162A19}"/>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xmlns="" id="{37F51313-1FF7-9760-F67D-237D47D9BAE4}"/>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52"/>
  <sheetViews>
    <sheetView view="pageBreakPreview" zoomScale="80" zoomScaleNormal="93" zoomScaleSheetLayoutView="80" workbookViewId="0">
      <selection activeCell="B1032" sqref="B1032"/>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14.28515625" style="14" customWidth="1"/>
    <col min="9" max="9" width="15.7109375" style="15" customWidth="1"/>
    <col min="10" max="16384" width="8.42578125" style="16"/>
  </cols>
  <sheetData>
    <row r="1" spans="1:20" s="2" customFormat="1" ht="54" customHeight="1" x14ac:dyDescent="0.25">
      <c r="A1" s="17"/>
      <c r="B1" s="203" t="s">
        <v>1740</v>
      </c>
      <c r="C1" s="204"/>
      <c r="D1" s="204"/>
      <c r="E1" s="204"/>
      <c r="F1" s="204"/>
      <c r="G1" s="204"/>
      <c r="H1" s="204"/>
      <c r="I1" s="205"/>
    </row>
    <row r="2" spans="1:20" s="3" customFormat="1" ht="18" customHeight="1" x14ac:dyDescent="0.3">
      <c r="A2" s="206" t="s">
        <v>1736</v>
      </c>
      <c r="B2" s="207"/>
      <c r="C2" s="208" t="s">
        <v>0</v>
      </c>
      <c r="D2" s="209"/>
      <c r="E2" s="18"/>
      <c r="F2" s="19" t="s">
        <v>1</v>
      </c>
      <c r="G2" s="210" t="s">
        <v>1724</v>
      </c>
      <c r="H2" s="210"/>
      <c r="I2" s="210"/>
    </row>
    <row r="3" spans="1:20" s="3" customFormat="1" ht="13.5" customHeight="1" x14ac:dyDescent="0.3">
      <c r="A3" s="211" t="s">
        <v>1723</v>
      </c>
      <c r="B3" s="212"/>
      <c r="C3" s="180" t="s">
        <v>2</v>
      </c>
      <c r="D3" s="181">
        <v>0.02</v>
      </c>
      <c r="E3" s="20" t="s">
        <v>3</v>
      </c>
      <c r="F3" s="212" t="s">
        <v>4</v>
      </c>
      <c r="G3" s="212"/>
      <c r="H3" s="212"/>
      <c r="I3" s="212"/>
    </row>
    <row r="4" spans="1:20" s="2" customFormat="1" ht="13.5" customHeight="1" x14ac:dyDescent="0.25">
      <c r="A4" s="237" t="s">
        <v>5</v>
      </c>
      <c r="B4" s="239" t="s">
        <v>6</v>
      </c>
      <c r="C4" s="239" t="s">
        <v>7</v>
      </c>
      <c r="D4" s="215" t="s">
        <v>8</v>
      </c>
      <c r="E4" s="216"/>
      <c r="F4" s="21">
        <f>F1683</f>
        <v>0</v>
      </c>
      <c r="G4" s="217" t="s">
        <v>9</v>
      </c>
      <c r="H4" s="217"/>
      <c r="I4" s="217"/>
    </row>
    <row r="5" spans="1:20" s="4" customFormat="1" ht="18" customHeight="1" x14ac:dyDescent="0.2">
      <c r="A5" s="238"/>
      <c r="B5" s="240"/>
      <c r="C5" s="240"/>
      <c r="D5" s="22" t="s">
        <v>10</v>
      </c>
      <c r="E5" s="23" t="s">
        <v>11</v>
      </c>
      <c r="F5" s="22" t="s">
        <v>12</v>
      </c>
      <c r="G5" s="218" t="s">
        <v>13</v>
      </c>
      <c r="H5" s="217"/>
      <c r="I5" s="217"/>
    </row>
    <row r="6" spans="1:20" s="5" customFormat="1" ht="19.5" customHeight="1" x14ac:dyDescent="0.25">
      <c r="A6" s="24" t="s">
        <v>14</v>
      </c>
      <c r="B6" s="25" t="s">
        <v>15</v>
      </c>
      <c r="C6" s="26"/>
      <c r="D6" s="27"/>
      <c r="E6" s="28"/>
      <c r="F6" s="29"/>
      <c r="G6" s="176"/>
      <c r="H6" s="177"/>
      <c r="I6" s="177"/>
    </row>
    <row r="7" spans="1:20" s="5" customFormat="1" ht="18.75" x14ac:dyDescent="0.25">
      <c r="A7" s="30" t="s">
        <v>16</v>
      </c>
      <c r="B7" s="31" t="s">
        <v>17</v>
      </c>
      <c r="C7" s="36" t="s">
        <v>18</v>
      </c>
      <c r="D7" s="32">
        <v>1757.06</v>
      </c>
      <c r="E7" s="32"/>
      <c r="F7" s="33">
        <f>D7*E7</f>
        <v>0</v>
      </c>
      <c r="G7" s="41"/>
      <c r="H7" s="42"/>
      <c r="I7" s="42"/>
    </row>
    <row r="8" spans="1:20" s="5" customFormat="1" ht="100.5" customHeight="1" x14ac:dyDescent="0.25">
      <c r="A8" s="34"/>
      <c r="B8" s="35" t="s">
        <v>19</v>
      </c>
      <c r="C8" s="36"/>
      <c r="D8" s="32"/>
      <c r="E8" s="32"/>
      <c r="F8" s="33"/>
      <c r="G8" s="41"/>
      <c r="H8" s="42"/>
      <c r="I8" s="42"/>
      <c r="J8" s="219"/>
      <c r="K8" s="220"/>
      <c r="L8" s="220"/>
      <c r="M8" s="220"/>
      <c r="N8" s="220"/>
      <c r="O8" s="220"/>
      <c r="P8" s="220"/>
      <c r="Q8" s="220"/>
      <c r="R8" s="220"/>
      <c r="S8" s="220"/>
      <c r="T8" s="220"/>
    </row>
    <row r="9" spans="1:20" s="5" customFormat="1" ht="18.75" hidden="1" x14ac:dyDescent="0.25">
      <c r="A9" s="34" t="s">
        <v>20</v>
      </c>
      <c r="B9" s="38" t="s">
        <v>21</v>
      </c>
      <c r="C9" s="36" t="s">
        <v>22</v>
      </c>
      <c r="D9" s="32"/>
      <c r="E9" s="32"/>
      <c r="F9" s="33">
        <f>D9*E9</f>
        <v>0</v>
      </c>
      <c r="G9" s="41"/>
      <c r="H9" s="42"/>
      <c r="I9" s="42"/>
    </row>
    <row r="10" spans="1:20" s="5" customFormat="1" ht="47.25" hidden="1" x14ac:dyDescent="0.25">
      <c r="A10" s="34"/>
      <c r="B10" s="35" t="s">
        <v>23</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24</v>
      </c>
      <c r="B12" s="39" t="s">
        <v>25</v>
      </c>
      <c r="C12" s="36" t="s">
        <v>7</v>
      </c>
      <c r="D12" s="32">
        <v>1</v>
      </c>
      <c r="E12" s="32"/>
      <c r="F12" s="33">
        <f>D12*E12</f>
        <v>0</v>
      </c>
      <c r="G12" s="41"/>
      <c r="H12" s="42"/>
      <c r="I12" s="42"/>
    </row>
    <row r="13" spans="1:20" s="5" customFormat="1" ht="126" x14ac:dyDescent="0.25">
      <c r="A13" s="34"/>
      <c r="B13" s="40" t="s">
        <v>26</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27</v>
      </c>
      <c r="B15" s="38" t="s">
        <v>28</v>
      </c>
      <c r="C15" s="36" t="s">
        <v>29</v>
      </c>
      <c r="D15" s="32"/>
      <c r="E15" s="32"/>
      <c r="F15" s="33">
        <f>D15*E15</f>
        <v>0</v>
      </c>
      <c r="G15" s="41"/>
      <c r="H15" s="42"/>
      <c r="I15" s="42"/>
    </row>
    <row r="16" spans="1:20" s="5" customFormat="1" ht="126" hidden="1" x14ac:dyDescent="0.25">
      <c r="A16" s="34"/>
      <c r="B16" s="35" t="s">
        <v>30</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31</v>
      </c>
      <c r="B18" s="38" t="s">
        <v>32</v>
      </c>
      <c r="C18" s="36" t="s">
        <v>18</v>
      </c>
      <c r="D18" s="32"/>
      <c r="E18" s="32"/>
      <c r="F18" s="33">
        <f>D18*E18</f>
        <v>0</v>
      </c>
      <c r="G18" s="41"/>
      <c r="H18" s="42"/>
      <c r="I18" s="42"/>
    </row>
    <row r="19" spans="1:9" s="5" customFormat="1" ht="141.75" hidden="1" x14ac:dyDescent="0.25">
      <c r="A19" s="34"/>
      <c r="B19" s="35" t="s">
        <v>33</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34</v>
      </c>
      <c r="B21" s="38" t="s">
        <v>35</v>
      </c>
      <c r="C21" s="36" t="s">
        <v>18</v>
      </c>
      <c r="D21" s="32">
        <v>29.61</v>
      </c>
      <c r="E21" s="32"/>
      <c r="F21" s="33">
        <f>D21*E21</f>
        <v>0</v>
      </c>
      <c r="G21" s="41"/>
      <c r="H21" s="42"/>
      <c r="I21" s="42"/>
    </row>
    <row r="22" spans="1:9" s="5" customFormat="1" ht="213" customHeight="1" x14ac:dyDescent="0.25">
      <c r="A22" s="34"/>
      <c r="B22" s="35" t="s">
        <v>36</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37</v>
      </c>
      <c r="B24" s="38" t="s">
        <v>38</v>
      </c>
      <c r="C24" s="36" t="s">
        <v>18</v>
      </c>
      <c r="D24" s="32">
        <v>21</v>
      </c>
      <c r="E24" s="32"/>
      <c r="F24" s="33">
        <f>D24*E24</f>
        <v>0</v>
      </c>
      <c r="G24" s="41"/>
      <c r="H24" s="42"/>
      <c r="I24" s="42"/>
    </row>
    <row r="25" spans="1:9" s="5" customFormat="1" ht="311.25" customHeight="1" x14ac:dyDescent="0.25">
      <c r="A25" s="34"/>
      <c r="B25" s="35" t="s">
        <v>39</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40</v>
      </c>
      <c r="B27" s="38" t="s">
        <v>41</v>
      </c>
      <c r="C27" s="36" t="s">
        <v>18</v>
      </c>
      <c r="D27" s="32"/>
      <c r="E27" s="32"/>
      <c r="F27" s="33">
        <f>D27*E27</f>
        <v>0</v>
      </c>
      <c r="G27" s="41"/>
      <c r="H27" s="42"/>
      <c r="I27" s="42"/>
    </row>
    <row r="28" spans="1:9" s="5" customFormat="1" ht="94.5" hidden="1" x14ac:dyDescent="0.25">
      <c r="A28" s="34"/>
      <c r="B28" s="35" t="s">
        <v>42</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43</v>
      </c>
      <c r="B30" s="38" t="s">
        <v>44</v>
      </c>
      <c r="C30" s="36" t="s">
        <v>7</v>
      </c>
      <c r="D30" s="32">
        <v>1</v>
      </c>
      <c r="E30" s="32"/>
      <c r="F30" s="33">
        <f>D30*E30</f>
        <v>0</v>
      </c>
      <c r="G30" s="41"/>
      <c r="H30" s="42"/>
      <c r="I30" s="42"/>
    </row>
    <row r="31" spans="1:9" s="5" customFormat="1" ht="109.5" customHeight="1" x14ac:dyDescent="0.25">
      <c r="A31" s="34"/>
      <c r="B31" s="35" t="s">
        <v>45</v>
      </c>
      <c r="C31" s="36"/>
      <c r="D31" s="32"/>
      <c r="E31" s="32"/>
      <c r="F31" s="33"/>
      <c r="G31" s="41"/>
      <c r="H31" s="42"/>
      <c r="I31" s="42"/>
    </row>
    <row r="32" spans="1:9" s="5" customFormat="1" ht="18.75" x14ac:dyDescent="0.25">
      <c r="A32" s="46" t="s">
        <v>46</v>
      </c>
      <c r="B32" s="47" t="s">
        <v>47</v>
      </c>
      <c r="C32" s="80" t="s">
        <v>7</v>
      </c>
      <c r="D32" s="48">
        <v>1</v>
      </c>
      <c r="E32" s="32"/>
      <c r="F32" s="33">
        <f>D32*E32</f>
        <v>0</v>
      </c>
      <c r="G32" s="41"/>
      <c r="H32" s="42"/>
      <c r="I32" s="42"/>
    </row>
    <row r="33" spans="1:13" s="5" customFormat="1" ht="94.5" x14ac:dyDescent="0.25">
      <c r="A33" s="49"/>
      <c r="B33" s="50" t="s">
        <v>48</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49</v>
      </c>
      <c r="B35" s="54" t="s">
        <v>50</v>
      </c>
      <c r="C35" s="36"/>
      <c r="D35" s="32"/>
      <c r="E35" s="32"/>
      <c r="F35" s="33"/>
      <c r="G35" s="41"/>
      <c r="H35" s="42"/>
      <c r="I35" s="42"/>
    </row>
    <row r="36" spans="1:13" s="5" customFormat="1" ht="113.25" hidden="1" customHeight="1" x14ac:dyDescent="0.25">
      <c r="A36" s="34"/>
      <c r="B36" s="35" t="s">
        <v>51</v>
      </c>
      <c r="C36" s="36"/>
      <c r="D36" s="32"/>
      <c r="E36" s="32"/>
      <c r="F36" s="33"/>
      <c r="G36" s="41"/>
      <c r="H36" s="42"/>
      <c r="I36" s="42"/>
    </row>
    <row r="37" spans="1:13" s="5" customFormat="1" ht="18.75" hidden="1" x14ac:dyDescent="0.25">
      <c r="A37" s="34" t="s">
        <v>52</v>
      </c>
      <c r="B37" s="47" t="s">
        <v>53</v>
      </c>
      <c r="C37" s="36" t="s">
        <v>7</v>
      </c>
      <c r="D37" s="32"/>
      <c r="E37" s="32"/>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54</v>
      </c>
      <c r="B39" s="47" t="s">
        <v>55</v>
      </c>
      <c r="C39" s="36" t="s">
        <v>7</v>
      </c>
      <c r="D39" s="55"/>
      <c r="E39" s="32"/>
      <c r="F39" s="33">
        <f>D39*E39</f>
        <v>0</v>
      </c>
      <c r="G39" s="41"/>
      <c r="H39" s="42"/>
      <c r="I39" s="42"/>
      <c r="J39" s="214"/>
      <c r="K39" s="214"/>
      <c r="L39" s="214"/>
      <c r="M39" s="214"/>
    </row>
    <row r="40" spans="1:13" s="5" customFormat="1" ht="18.75" hidden="1" x14ac:dyDescent="0.25">
      <c r="A40" s="34"/>
      <c r="B40" s="47"/>
      <c r="C40" s="36"/>
      <c r="D40" s="55"/>
      <c r="E40" s="32"/>
      <c r="F40" s="33"/>
      <c r="G40" s="41"/>
      <c r="H40" s="42"/>
      <c r="I40" s="42"/>
      <c r="J40" s="214"/>
      <c r="K40" s="214"/>
      <c r="L40" s="214"/>
      <c r="M40" s="214"/>
    </row>
    <row r="41" spans="1:13" s="5" customFormat="1" ht="31.5" hidden="1" x14ac:dyDescent="0.25">
      <c r="A41" s="34" t="s">
        <v>56</v>
      </c>
      <c r="B41" s="47" t="s">
        <v>57</v>
      </c>
      <c r="C41" s="36" t="s">
        <v>7</v>
      </c>
      <c r="D41" s="55"/>
      <c r="E41" s="32"/>
      <c r="F41" s="33">
        <f>D41*E41</f>
        <v>0</v>
      </c>
      <c r="G41" s="41"/>
      <c r="H41" s="42"/>
      <c r="I41" s="42"/>
      <c r="J41" s="214"/>
      <c r="K41" s="214"/>
      <c r="L41" s="214"/>
      <c r="M41" s="214"/>
    </row>
    <row r="42" spans="1:13" s="5" customFormat="1" ht="18.75" hidden="1" x14ac:dyDescent="0.25">
      <c r="A42" s="34"/>
      <c r="B42" s="47"/>
      <c r="C42" s="36"/>
      <c r="D42" s="55"/>
      <c r="E42" s="32"/>
      <c r="F42" s="33"/>
      <c r="G42" s="41"/>
      <c r="H42" s="42"/>
      <c r="I42" s="42"/>
      <c r="J42" s="214"/>
      <c r="K42" s="214"/>
      <c r="L42" s="214"/>
      <c r="M42" s="214"/>
    </row>
    <row r="43" spans="1:13" s="5" customFormat="1" ht="31.5" x14ac:dyDescent="0.25">
      <c r="A43" s="34" t="s">
        <v>58</v>
      </c>
      <c r="B43" s="47" t="s">
        <v>59</v>
      </c>
      <c r="C43" s="36" t="s">
        <v>7</v>
      </c>
      <c r="D43" s="55">
        <v>1</v>
      </c>
      <c r="E43" s="32"/>
      <c r="F43" s="33">
        <f>D43*E43</f>
        <v>0</v>
      </c>
      <c r="G43" s="41"/>
      <c r="H43" s="42"/>
      <c r="I43" s="42"/>
      <c r="J43" s="214"/>
      <c r="K43" s="214"/>
      <c r="L43" s="214"/>
      <c r="M43" s="214"/>
    </row>
    <row r="44" spans="1:13" s="5" customFormat="1" ht="18" customHeight="1" x14ac:dyDescent="0.25">
      <c r="A44" s="34"/>
      <c r="B44" s="38"/>
      <c r="C44" s="218" t="s">
        <v>60</v>
      </c>
      <c r="D44" s="217"/>
      <c r="E44" s="217"/>
      <c r="F44" s="56">
        <f>SUM(F7:F43)</f>
        <v>0</v>
      </c>
      <c r="G44" s="41"/>
      <c r="H44" s="42"/>
      <c r="I44" s="42"/>
      <c r="J44" s="214"/>
      <c r="K44" s="214"/>
      <c r="L44" s="214"/>
      <c r="M44" s="214"/>
    </row>
    <row r="45" spans="1:13" s="5" customFormat="1" ht="18.75" hidden="1" x14ac:dyDescent="0.25">
      <c r="A45" s="24" t="s">
        <v>61</v>
      </c>
      <c r="B45" s="25" t="s">
        <v>62</v>
      </c>
      <c r="C45" s="26"/>
      <c r="D45" s="57"/>
      <c r="E45" s="28"/>
      <c r="F45" s="29"/>
      <c r="G45" s="41"/>
      <c r="H45" s="42"/>
      <c r="I45" s="42"/>
      <c r="J45" s="214"/>
      <c r="K45" s="214"/>
      <c r="L45" s="214"/>
      <c r="M45" s="214"/>
    </row>
    <row r="46" spans="1:13" s="5" customFormat="1" ht="18.75" hidden="1" x14ac:dyDescent="0.25">
      <c r="A46" s="34" t="s">
        <v>63</v>
      </c>
      <c r="B46" s="58" t="s">
        <v>64</v>
      </c>
      <c r="C46" s="36" t="s">
        <v>7</v>
      </c>
      <c r="D46" s="55"/>
      <c r="E46" s="32">
        <v>95.02</v>
      </c>
      <c r="F46" s="33">
        <f>D46*E46</f>
        <v>0</v>
      </c>
      <c r="G46" s="41"/>
      <c r="H46" s="42"/>
      <c r="I46" s="42"/>
      <c r="J46" s="172"/>
      <c r="K46" s="172"/>
      <c r="L46" s="172"/>
      <c r="M46" s="172"/>
    </row>
    <row r="47" spans="1:13" s="5" customFormat="1" ht="78.75" hidden="1" x14ac:dyDescent="0.25">
      <c r="A47" s="59"/>
      <c r="B47" s="60" t="s">
        <v>65</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66</v>
      </c>
      <c r="B49" s="38" t="s">
        <v>67</v>
      </c>
      <c r="C49" s="36" t="s">
        <v>18</v>
      </c>
      <c r="D49" s="55"/>
      <c r="E49" s="32">
        <v>2.69</v>
      </c>
      <c r="F49" s="33">
        <f>D49*E49</f>
        <v>0</v>
      </c>
      <c r="G49" s="41"/>
      <c r="H49" s="42"/>
      <c r="I49" s="42"/>
      <c r="J49" s="172"/>
      <c r="K49" s="172"/>
      <c r="L49" s="172"/>
      <c r="M49" s="172"/>
    </row>
    <row r="50" spans="1:13" s="5" customFormat="1" ht="63" hidden="1" x14ac:dyDescent="0.25">
      <c r="A50" s="34"/>
      <c r="B50" s="35" t="s">
        <v>68</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69</v>
      </c>
      <c r="B52" s="64" t="s">
        <v>70</v>
      </c>
      <c r="C52" s="36" t="s">
        <v>71</v>
      </c>
      <c r="D52" s="55"/>
      <c r="E52" s="32">
        <v>107.51</v>
      </c>
      <c r="F52" s="33">
        <f>D52*E52</f>
        <v>0</v>
      </c>
      <c r="G52" s="41"/>
      <c r="H52" s="42"/>
      <c r="I52" s="42"/>
    </row>
    <row r="53" spans="1:13" s="5" customFormat="1" ht="126.75" hidden="1" customHeight="1" x14ac:dyDescent="0.25">
      <c r="A53" s="34"/>
      <c r="B53" s="60" t="s">
        <v>72</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73</v>
      </c>
      <c r="B55" s="64" t="s">
        <v>74</v>
      </c>
      <c r="C55" s="36" t="s">
        <v>18</v>
      </c>
      <c r="D55" s="55"/>
      <c r="E55" s="32">
        <v>14.32</v>
      </c>
      <c r="F55" s="33">
        <f>D55*E55</f>
        <v>0</v>
      </c>
      <c r="G55" s="41"/>
      <c r="H55" s="42"/>
      <c r="I55" s="42"/>
    </row>
    <row r="56" spans="1:13" s="5" customFormat="1" ht="126" hidden="1" x14ac:dyDescent="0.25">
      <c r="A56" s="34"/>
      <c r="B56" s="60" t="s">
        <v>75</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76</v>
      </c>
      <c r="B58" s="64" t="s">
        <v>77</v>
      </c>
      <c r="C58" s="36" t="s">
        <v>71</v>
      </c>
      <c r="D58" s="55"/>
      <c r="E58" s="32">
        <v>232.94</v>
      </c>
      <c r="F58" s="33">
        <f>D58*E58</f>
        <v>0</v>
      </c>
      <c r="G58" s="41"/>
      <c r="H58" s="42"/>
      <c r="I58" s="42"/>
    </row>
    <row r="59" spans="1:13" s="5" customFormat="1" ht="110.25" hidden="1" x14ac:dyDescent="0.25">
      <c r="A59" s="34"/>
      <c r="B59" s="60" t="s">
        <v>78</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79</v>
      </c>
      <c r="B61" s="64" t="s">
        <v>80</v>
      </c>
      <c r="C61" s="36" t="s">
        <v>71</v>
      </c>
      <c r="D61" s="55"/>
      <c r="E61" s="32">
        <v>62.61</v>
      </c>
      <c r="F61" s="33">
        <f>D61*E61</f>
        <v>0</v>
      </c>
      <c r="G61" s="41"/>
      <c r="H61" s="42"/>
      <c r="I61" s="42"/>
    </row>
    <row r="62" spans="1:13" s="5" customFormat="1" ht="126" hidden="1" x14ac:dyDescent="0.25">
      <c r="A62" s="34"/>
      <c r="B62" s="60" t="s">
        <v>81</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82</v>
      </c>
      <c r="B64" s="64" t="s">
        <v>83</v>
      </c>
      <c r="C64" s="36" t="s">
        <v>18</v>
      </c>
      <c r="D64" s="55"/>
      <c r="E64" s="32">
        <v>10.74</v>
      </c>
      <c r="F64" s="33">
        <f>D64*E64</f>
        <v>0</v>
      </c>
      <c r="G64" s="41"/>
      <c r="H64" s="42"/>
      <c r="I64" s="42"/>
    </row>
    <row r="65" spans="1:9" s="5" customFormat="1" ht="173.25" hidden="1" x14ac:dyDescent="0.25">
      <c r="A65" s="34"/>
      <c r="B65" s="60" t="s">
        <v>84</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85</v>
      </c>
      <c r="B67" s="64" t="s">
        <v>86</v>
      </c>
      <c r="C67" s="36" t="s">
        <v>18</v>
      </c>
      <c r="D67" s="55"/>
      <c r="E67" s="32">
        <v>17.91</v>
      </c>
      <c r="F67" s="33">
        <f>D67*E67</f>
        <v>0</v>
      </c>
      <c r="G67" s="41"/>
      <c r="H67" s="42"/>
      <c r="I67" s="42"/>
    </row>
    <row r="68" spans="1:9" s="5" customFormat="1" ht="173.25" hidden="1" x14ac:dyDescent="0.25">
      <c r="A68" s="34"/>
      <c r="B68" s="60" t="s">
        <v>84</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87</v>
      </c>
      <c r="B70" s="64" t="s">
        <v>88</v>
      </c>
      <c r="C70" s="36" t="s">
        <v>18</v>
      </c>
      <c r="D70" s="55"/>
      <c r="E70" s="32">
        <v>9.85</v>
      </c>
      <c r="F70" s="33">
        <f>D70*E70</f>
        <v>0</v>
      </c>
      <c r="G70" s="41"/>
      <c r="H70" s="42"/>
      <c r="I70" s="42"/>
    </row>
    <row r="71" spans="1:9" s="5" customFormat="1" ht="123.75" hidden="1" customHeight="1" x14ac:dyDescent="0.25">
      <c r="A71" s="34"/>
      <c r="B71" s="60" t="s">
        <v>89</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90</v>
      </c>
      <c r="B73" s="64" t="s">
        <v>91</v>
      </c>
      <c r="C73" s="36" t="s">
        <v>18</v>
      </c>
      <c r="D73" s="55"/>
      <c r="E73" s="32">
        <v>11.64</v>
      </c>
      <c r="F73" s="33">
        <f>D73*E73</f>
        <v>0</v>
      </c>
      <c r="G73" s="41"/>
      <c r="H73" s="42"/>
      <c r="I73" s="42"/>
    </row>
    <row r="74" spans="1:9" s="5" customFormat="1" ht="126" hidden="1" x14ac:dyDescent="0.25">
      <c r="A74" s="34"/>
      <c r="B74" s="60" t="s">
        <v>92</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93</v>
      </c>
      <c r="B76" s="64" t="s">
        <v>94</v>
      </c>
      <c r="C76" s="36" t="s">
        <v>18</v>
      </c>
      <c r="D76" s="55"/>
      <c r="E76" s="32">
        <v>5.84</v>
      </c>
      <c r="F76" s="33">
        <f>D76*E76</f>
        <v>0</v>
      </c>
      <c r="G76" s="41"/>
      <c r="H76" s="42"/>
      <c r="I76" s="42"/>
    </row>
    <row r="77" spans="1:9" s="5" customFormat="1" ht="126" hidden="1" x14ac:dyDescent="0.25">
      <c r="A77" s="34"/>
      <c r="B77" s="60" t="s">
        <v>95</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96</v>
      </c>
      <c r="B79" s="64" t="s">
        <v>97</v>
      </c>
      <c r="C79" s="36" t="s">
        <v>18</v>
      </c>
      <c r="D79" s="55"/>
      <c r="E79" s="32">
        <v>10.74</v>
      </c>
      <c r="F79" s="33">
        <f>D79*E79</f>
        <v>0</v>
      </c>
      <c r="G79" s="41"/>
      <c r="H79" s="42"/>
      <c r="I79" s="42"/>
    </row>
    <row r="80" spans="1:9" s="5" customFormat="1" ht="120" hidden="1" customHeight="1" x14ac:dyDescent="0.25">
      <c r="A80" s="34"/>
      <c r="B80" s="60" t="s">
        <v>98</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99</v>
      </c>
      <c r="B82" s="64" t="s">
        <v>100</v>
      </c>
      <c r="C82" s="36" t="s">
        <v>18</v>
      </c>
      <c r="D82" s="55"/>
      <c r="E82" s="32">
        <v>22.03</v>
      </c>
      <c r="F82" s="33">
        <f>D82*E82</f>
        <v>0</v>
      </c>
      <c r="G82" s="41"/>
      <c r="H82" s="42"/>
      <c r="I82" s="42"/>
    </row>
    <row r="83" spans="1:9" s="5" customFormat="1" ht="120" hidden="1" customHeight="1" x14ac:dyDescent="0.25">
      <c r="A83" s="34"/>
      <c r="B83" s="60" t="s">
        <v>101</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102</v>
      </c>
      <c r="B85" s="64" t="s">
        <v>103</v>
      </c>
      <c r="C85" s="36" t="s">
        <v>18</v>
      </c>
      <c r="D85" s="55"/>
      <c r="E85" s="32">
        <v>18.25</v>
      </c>
      <c r="F85" s="33">
        <f>D85*E85</f>
        <v>0</v>
      </c>
      <c r="G85" s="41"/>
      <c r="H85" s="42"/>
      <c r="I85" s="42"/>
    </row>
    <row r="86" spans="1:9" s="5" customFormat="1" ht="127.5" hidden="1" customHeight="1" x14ac:dyDescent="0.25">
      <c r="A86" s="34"/>
      <c r="B86" s="60" t="s">
        <v>104</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105</v>
      </c>
      <c r="B88" s="64" t="s">
        <v>106</v>
      </c>
      <c r="C88" s="36" t="s">
        <v>18</v>
      </c>
      <c r="D88" s="55"/>
      <c r="E88" s="32">
        <v>15.89</v>
      </c>
      <c r="F88" s="33">
        <f>D88*E88</f>
        <v>0</v>
      </c>
      <c r="G88" s="41"/>
      <c r="H88" s="42"/>
      <c r="I88" s="42"/>
    </row>
    <row r="89" spans="1:9" s="5" customFormat="1" ht="126" hidden="1" x14ac:dyDescent="0.25">
      <c r="A89" s="34"/>
      <c r="B89" s="60" t="s">
        <v>107</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108</v>
      </c>
      <c r="B91" s="64" t="s">
        <v>109</v>
      </c>
      <c r="C91" s="36" t="s">
        <v>18</v>
      </c>
      <c r="D91" s="55"/>
      <c r="E91" s="32">
        <v>4.21</v>
      </c>
      <c r="F91" s="33">
        <f>D91*E91</f>
        <v>0</v>
      </c>
      <c r="G91" s="41"/>
      <c r="H91" s="42"/>
      <c r="I91" s="42"/>
    </row>
    <row r="92" spans="1:9" s="5" customFormat="1" ht="137.25" hidden="1" customHeight="1" x14ac:dyDescent="0.25">
      <c r="A92" s="34"/>
      <c r="B92" s="60" t="s">
        <v>110</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111</v>
      </c>
      <c r="B94" s="64" t="s">
        <v>112</v>
      </c>
      <c r="C94" s="36" t="s">
        <v>18</v>
      </c>
      <c r="D94" s="55"/>
      <c r="E94" s="32">
        <v>15.89</v>
      </c>
      <c r="F94" s="33">
        <f>D94*E94</f>
        <v>0</v>
      </c>
      <c r="G94" s="41"/>
      <c r="H94" s="42"/>
      <c r="I94" s="42"/>
    </row>
    <row r="95" spans="1:9" s="5" customFormat="1" ht="126" hidden="1" x14ac:dyDescent="0.25">
      <c r="A95" s="34"/>
      <c r="B95" s="60" t="s">
        <v>113</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114</v>
      </c>
      <c r="B97" s="64" t="s">
        <v>115</v>
      </c>
      <c r="C97" s="36" t="s">
        <v>18</v>
      </c>
      <c r="D97" s="55"/>
      <c r="E97" s="32">
        <v>4.21</v>
      </c>
      <c r="F97" s="33">
        <f>D97*E97</f>
        <v>0</v>
      </c>
      <c r="G97" s="41"/>
      <c r="H97" s="42"/>
      <c r="I97" s="42"/>
    </row>
    <row r="98" spans="1:9" s="5" customFormat="1" ht="126" hidden="1" x14ac:dyDescent="0.25">
      <c r="A98" s="34"/>
      <c r="B98" s="60" t="s">
        <v>116</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117</v>
      </c>
      <c r="B100" s="64" t="s">
        <v>118</v>
      </c>
      <c r="C100" s="36" t="s">
        <v>18</v>
      </c>
      <c r="D100" s="55"/>
      <c r="E100" s="32">
        <v>12.53</v>
      </c>
      <c r="F100" s="33">
        <f>D100*E100</f>
        <v>0</v>
      </c>
      <c r="G100" s="41"/>
      <c r="H100" s="42"/>
      <c r="I100" s="42"/>
    </row>
    <row r="101" spans="1:9" s="5" customFormat="1" ht="126" hidden="1" x14ac:dyDescent="0.25">
      <c r="A101" s="34"/>
      <c r="B101" s="60" t="s">
        <v>119</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120</v>
      </c>
      <c r="B103" s="64" t="s">
        <v>121</v>
      </c>
      <c r="C103" s="36" t="s">
        <v>18</v>
      </c>
      <c r="D103" s="55"/>
      <c r="E103" s="32">
        <v>10.74</v>
      </c>
      <c r="F103" s="33">
        <f>D103*E103</f>
        <v>0</v>
      </c>
      <c r="G103" s="41"/>
      <c r="H103" s="42"/>
      <c r="I103" s="42"/>
    </row>
    <row r="104" spans="1:9" s="5" customFormat="1" ht="110.25" hidden="1" x14ac:dyDescent="0.25">
      <c r="A104" s="34"/>
      <c r="B104" s="60" t="s">
        <v>122</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123</v>
      </c>
      <c r="B106" s="64" t="s">
        <v>124</v>
      </c>
      <c r="C106" s="36" t="s">
        <v>22</v>
      </c>
      <c r="D106" s="55"/>
      <c r="E106" s="32">
        <v>6.52</v>
      </c>
      <c r="F106" s="33">
        <f>D106*E106</f>
        <v>0</v>
      </c>
      <c r="G106" s="41"/>
      <c r="H106" s="42"/>
      <c r="I106" s="42"/>
    </row>
    <row r="107" spans="1:9" s="5" customFormat="1" ht="131.25" hidden="1" customHeight="1" x14ac:dyDescent="0.25">
      <c r="A107" s="34"/>
      <c r="B107" s="60" t="s">
        <v>125</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126</v>
      </c>
      <c r="B109" s="64" t="s">
        <v>127</v>
      </c>
      <c r="C109" s="36" t="s">
        <v>18</v>
      </c>
      <c r="D109" s="55"/>
      <c r="E109" s="32">
        <v>14.32</v>
      </c>
      <c r="F109" s="33">
        <f>D109*E109</f>
        <v>0</v>
      </c>
      <c r="G109" s="41"/>
      <c r="H109" s="42"/>
      <c r="I109" s="42"/>
    </row>
    <row r="110" spans="1:9" s="5" customFormat="1" ht="131.25" hidden="1" customHeight="1" x14ac:dyDescent="0.25">
      <c r="A110" s="34"/>
      <c r="B110" s="60" t="s">
        <v>128</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129</v>
      </c>
      <c r="B112" s="64" t="s">
        <v>130</v>
      </c>
      <c r="C112" s="36" t="s">
        <v>18</v>
      </c>
      <c r="D112" s="55"/>
      <c r="E112" s="32">
        <v>12.71</v>
      </c>
      <c r="F112" s="33">
        <f>D112*E112</f>
        <v>0</v>
      </c>
      <c r="G112" s="41"/>
      <c r="H112" s="42"/>
      <c r="I112" s="42"/>
    </row>
    <row r="113" spans="1:9" s="5" customFormat="1" ht="138.75" hidden="1" customHeight="1" x14ac:dyDescent="0.25">
      <c r="A113" s="34"/>
      <c r="B113" s="60" t="s">
        <v>131</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132</v>
      </c>
      <c r="B115" s="64" t="s">
        <v>133</v>
      </c>
      <c r="C115" s="36" t="s">
        <v>18</v>
      </c>
      <c r="D115" s="55"/>
      <c r="E115" s="32">
        <v>18.39</v>
      </c>
      <c r="F115" s="33">
        <f>D115*E115</f>
        <v>0</v>
      </c>
      <c r="G115" s="41"/>
      <c r="H115" s="42"/>
      <c r="I115" s="42"/>
    </row>
    <row r="116" spans="1:9" s="5" customFormat="1" ht="141.75" hidden="1" customHeight="1" x14ac:dyDescent="0.25">
      <c r="A116" s="34"/>
      <c r="B116" s="60" t="s">
        <v>134</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135</v>
      </c>
      <c r="B118" s="64" t="s">
        <v>136</v>
      </c>
      <c r="C118" s="36" t="s">
        <v>18</v>
      </c>
      <c r="D118" s="55"/>
      <c r="E118" s="32">
        <v>17.91</v>
      </c>
      <c r="F118" s="33">
        <f>D118*E118</f>
        <v>0</v>
      </c>
      <c r="G118" s="41"/>
      <c r="H118" s="42"/>
      <c r="I118" s="42"/>
    </row>
    <row r="119" spans="1:9" s="5" customFormat="1" ht="137.25" hidden="1" customHeight="1" x14ac:dyDescent="0.25">
      <c r="A119" s="34"/>
      <c r="B119" s="60" t="s">
        <v>137</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138</v>
      </c>
      <c r="B121" s="64" t="s">
        <v>139</v>
      </c>
      <c r="C121" s="36" t="s">
        <v>18</v>
      </c>
      <c r="D121" s="55"/>
      <c r="E121" s="32">
        <v>16.11</v>
      </c>
      <c r="F121" s="33">
        <f>D121*E121</f>
        <v>0</v>
      </c>
      <c r="G121" s="41"/>
      <c r="H121" s="42"/>
      <c r="I121" s="42"/>
    </row>
    <row r="122" spans="1:9" s="5" customFormat="1" ht="125.25" hidden="1" customHeight="1" x14ac:dyDescent="0.25">
      <c r="A122" s="34"/>
      <c r="B122" s="60" t="s">
        <v>140</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141</v>
      </c>
      <c r="B124" s="64" t="s">
        <v>142</v>
      </c>
      <c r="C124" s="36" t="s">
        <v>18</v>
      </c>
      <c r="D124" s="55"/>
      <c r="E124" s="32">
        <v>15.22</v>
      </c>
      <c r="F124" s="33">
        <f>D124*E124</f>
        <v>0</v>
      </c>
      <c r="G124" s="41"/>
      <c r="H124" s="42"/>
      <c r="I124" s="42"/>
    </row>
    <row r="125" spans="1:9" s="5" customFormat="1" ht="126" hidden="1" x14ac:dyDescent="0.25">
      <c r="A125" s="34"/>
      <c r="B125" s="65" t="s">
        <v>143</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144</v>
      </c>
      <c r="B127" s="58" t="s">
        <v>145</v>
      </c>
      <c r="C127" s="36" t="s">
        <v>18</v>
      </c>
      <c r="D127" s="55"/>
      <c r="E127" s="32">
        <v>7.16</v>
      </c>
      <c r="F127" s="33">
        <f>D127*E127</f>
        <v>0</v>
      </c>
      <c r="G127" s="41"/>
      <c r="H127" s="42"/>
      <c r="I127" s="42"/>
    </row>
    <row r="128" spans="1:9" s="5" customFormat="1" ht="141.75" hidden="1" x14ac:dyDescent="0.25">
      <c r="A128" s="34"/>
      <c r="B128" s="65" t="s">
        <v>146</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147</v>
      </c>
      <c r="B130" s="58" t="s">
        <v>148</v>
      </c>
      <c r="C130" s="36" t="s">
        <v>18</v>
      </c>
      <c r="D130" s="55"/>
      <c r="E130" s="32">
        <v>21.5</v>
      </c>
      <c r="F130" s="33">
        <f>D130*E130</f>
        <v>0</v>
      </c>
      <c r="G130" s="41"/>
      <c r="H130" s="42"/>
      <c r="I130" s="42"/>
    </row>
    <row r="131" spans="1:9" s="5" customFormat="1" ht="126" hidden="1" x14ac:dyDescent="0.25">
      <c r="A131" s="34"/>
      <c r="B131" s="60" t="s">
        <v>149</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150</v>
      </c>
      <c r="B133" s="58" t="s">
        <v>151</v>
      </c>
      <c r="C133" s="36" t="s">
        <v>18</v>
      </c>
      <c r="D133" s="55"/>
      <c r="E133" s="32">
        <v>12.53</v>
      </c>
      <c r="F133" s="33">
        <f>D133*E133</f>
        <v>0</v>
      </c>
      <c r="G133" s="41"/>
      <c r="H133" s="42"/>
      <c r="I133" s="42"/>
    </row>
    <row r="134" spans="1:9" s="5" customFormat="1" ht="129.75" hidden="1" customHeight="1" x14ac:dyDescent="0.25">
      <c r="A134" s="34"/>
      <c r="B134" s="60" t="s">
        <v>152</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153</v>
      </c>
      <c r="B136" s="66" t="s">
        <v>154</v>
      </c>
      <c r="C136" s="36" t="s">
        <v>18</v>
      </c>
      <c r="D136" s="55"/>
      <c r="E136" s="32">
        <v>7.16</v>
      </c>
      <c r="F136" s="33">
        <f>D136*E136</f>
        <v>0</v>
      </c>
      <c r="G136" s="41"/>
      <c r="H136" s="42"/>
      <c r="I136" s="42"/>
    </row>
    <row r="137" spans="1:9" s="5" customFormat="1" ht="117.75" hidden="1" customHeight="1" x14ac:dyDescent="0.25">
      <c r="A137" s="34"/>
      <c r="B137" s="67" t="s">
        <v>155</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156</v>
      </c>
      <c r="B139" s="66" t="s">
        <v>157</v>
      </c>
      <c r="C139" s="36" t="s">
        <v>7</v>
      </c>
      <c r="D139" s="55"/>
      <c r="E139" s="68">
        <v>12.53</v>
      </c>
      <c r="F139" s="33">
        <f>D139*E139</f>
        <v>0</v>
      </c>
      <c r="G139" s="41"/>
      <c r="H139" s="42"/>
      <c r="I139" s="42"/>
    </row>
    <row r="140" spans="1:9" s="5" customFormat="1" ht="125.25" hidden="1" customHeight="1" x14ac:dyDescent="0.25">
      <c r="A140" s="34"/>
      <c r="B140" s="67" t="s">
        <v>158</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159</v>
      </c>
      <c r="B142" s="66" t="s">
        <v>160</v>
      </c>
      <c r="C142" s="36" t="s">
        <v>18</v>
      </c>
      <c r="D142" s="55"/>
      <c r="E142" s="68">
        <v>7.85</v>
      </c>
      <c r="F142" s="33">
        <f>D142*E142</f>
        <v>0</v>
      </c>
      <c r="G142" s="41"/>
      <c r="H142" s="42"/>
      <c r="I142" s="42"/>
    </row>
    <row r="143" spans="1:9" s="5" customFormat="1" ht="139.5" hidden="1" customHeight="1" x14ac:dyDescent="0.25">
      <c r="A143" s="34"/>
      <c r="B143" s="67" t="s">
        <v>161</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162</v>
      </c>
      <c r="B145" s="66" t="s">
        <v>163</v>
      </c>
      <c r="C145" s="36" t="s">
        <v>22</v>
      </c>
      <c r="D145" s="55"/>
      <c r="E145" s="68">
        <v>7.16</v>
      </c>
      <c r="F145" s="33">
        <f>D145*E145</f>
        <v>0</v>
      </c>
      <c r="G145" s="41"/>
      <c r="H145" s="42"/>
      <c r="I145" s="42"/>
    </row>
    <row r="146" spans="1:9" s="5" customFormat="1" ht="141.75" hidden="1" x14ac:dyDescent="0.25">
      <c r="A146" s="34"/>
      <c r="B146" s="65" t="s">
        <v>164</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165</v>
      </c>
      <c r="B148" s="66" t="s">
        <v>166</v>
      </c>
      <c r="C148" s="36" t="s">
        <v>7</v>
      </c>
      <c r="D148" s="55"/>
      <c r="E148" s="68">
        <v>59.69</v>
      </c>
      <c r="F148" s="33">
        <f>D148*E148</f>
        <v>0</v>
      </c>
      <c r="G148" s="41"/>
      <c r="H148" s="42"/>
      <c r="I148" s="42"/>
    </row>
    <row r="149" spans="1:9" s="5" customFormat="1" ht="135" hidden="1" customHeight="1" x14ac:dyDescent="0.25">
      <c r="A149" s="34"/>
      <c r="B149" s="65" t="s">
        <v>167</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168</v>
      </c>
      <c r="B151" s="69" t="s">
        <v>169</v>
      </c>
      <c r="C151" s="36" t="s">
        <v>18</v>
      </c>
      <c r="D151" s="55"/>
      <c r="E151" s="32">
        <v>41.57</v>
      </c>
      <c r="F151" s="33">
        <f>D151*E151</f>
        <v>0</v>
      </c>
      <c r="G151" s="41"/>
      <c r="H151" s="42"/>
      <c r="I151" s="42"/>
    </row>
    <row r="152" spans="1:9" s="5" customFormat="1" ht="141.75" hidden="1" x14ac:dyDescent="0.25">
      <c r="A152" s="34"/>
      <c r="B152" s="65" t="s">
        <v>170</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171</v>
      </c>
      <c r="B154" s="54" t="s">
        <v>172</v>
      </c>
      <c r="C154" s="36"/>
      <c r="D154" s="55"/>
      <c r="E154" s="63"/>
      <c r="F154" s="33"/>
      <c r="G154" s="41"/>
      <c r="H154" s="42"/>
      <c r="I154" s="42"/>
    </row>
    <row r="155" spans="1:9" s="5" customFormat="1" ht="126" hidden="1" x14ac:dyDescent="0.25">
      <c r="A155" s="70"/>
      <c r="B155" s="60" t="s">
        <v>173</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174</v>
      </c>
      <c r="B157" s="64" t="s">
        <v>175</v>
      </c>
      <c r="C157" s="36" t="s">
        <v>18</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176</v>
      </c>
      <c r="B159" s="64" t="s">
        <v>177</v>
      </c>
      <c r="C159" s="36" t="s">
        <v>18</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178</v>
      </c>
      <c r="B161" s="64" t="s">
        <v>179</v>
      </c>
      <c r="C161" s="36" t="s">
        <v>18</v>
      </c>
      <c r="D161" s="55"/>
      <c r="E161" s="32">
        <v>27.68</v>
      </c>
      <c r="F161" s="33">
        <f>D161*E161</f>
        <v>0</v>
      </c>
      <c r="G161" s="41"/>
      <c r="H161" s="42"/>
      <c r="I161" s="42"/>
    </row>
    <row r="162" spans="1:9" s="5" customFormat="1" ht="18" hidden="1" customHeight="1" x14ac:dyDescent="0.25">
      <c r="A162" s="34"/>
      <c r="B162" s="72"/>
      <c r="C162" s="218" t="s">
        <v>60</v>
      </c>
      <c r="D162" s="217"/>
      <c r="E162" s="217"/>
      <c r="F162" s="56">
        <f>SUM(F45:F161)</f>
        <v>0</v>
      </c>
      <c r="G162" s="41"/>
      <c r="H162" s="42"/>
      <c r="I162" s="42"/>
    </row>
    <row r="163" spans="1:9" s="5" customFormat="1" ht="18.75" x14ac:dyDescent="0.25">
      <c r="A163" s="24" t="s">
        <v>180</v>
      </c>
      <c r="B163" s="25" t="s">
        <v>181</v>
      </c>
      <c r="C163" s="26"/>
      <c r="D163" s="26"/>
      <c r="E163" s="32"/>
      <c r="F163" s="33"/>
      <c r="G163" s="41"/>
      <c r="H163" s="42"/>
      <c r="I163" s="42"/>
    </row>
    <row r="164" spans="1:9" s="5" customFormat="1" ht="21" hidden="1" x14ac:dyDescent="0.25">
      <c r="A164" s="34" t="s">
        <v>182</v>
      </c>
      <c r="B164" s="38" t="s">
        <v>183</v>
      </c>
      <c r="C164" s="36" t="s">
        <v>71</v>
      </c>
      <c r="D164" s="55"/>
      <c r="E164" s="32">
        <v>53.41</v>
      </c>
      <c r="F164" s="33">
        <f>D164*E164</f>
        <v>0</v>
      </c>
      <c r="G164" s="41"/>
      <c r="H164" s="42"/>
      <c r="I164" s="42"/>
    </row>
    <row r="165" spans="1:9" s="5" customFormat="1" ht="63" hidden="1" x14ac:dyDescent="0.25">
      <c r="A165" s="34"/>
      <c r="B165" s="35" t="s">
        <v>184</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185</v>
      </c>
      <c r="B167" s="38" t="s">
        <v>186</v>
      </c>
      <c r="C167" s="36" t="s">
        <v>71</v>
      </c>
      <c r="D167" s="32">
        <v>150</v>
      </c>
      <c r="E167" s="32"/>
      <c r="F167" s="33">
        <f>D167*E167</f>
        <v>0</v>
      </c>
      <c r="G167" s="41"/>
      <c r="H167" s="42"/>
      <c r="I167" s="42"/>
    </row>
    <row r="168" spans="1:9" s="5" customFormat="1" ht="63" x14ac:dyDescent="0.25">
      <c r="A168" s="34"/>
      <c r="B168" s="35" t="s">
        <v>187</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188</v>
      </c>
      <c r="B170" s="38" t="s">
        <v>189</v>
      </c>
      <c r="C170" s="36" t="s">
        <v>71</v>
      </c>
      <c r="D170" s="32"/>
      <c r="E170" s="32"/>
      <c r="F170" s="33">
        <f>D170*E170</f>
        <v>0</v>
      </c>
      <c r="G170" s="41"/>
      <c r="H170" s="42"/>
      <c r="I170" s="42"/>
    </row>
    <row r="171" spans="1:9" s="5" customFormat="1" ht="47.25" hidden="1" x14ac:dyDescent="0.25">
      <c r="A171" s="34"/>
      <c r="B171" s="35" t="s">
        <v>190</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191</v>
      </c>
      <c r="B173" s="38" t="s">
        <v>192</v>
      </c>
      <c r="C173" s="36" t="s">
        <v>29</v>
      </c>
      <c r="D173" s="32">
        <v>40</v>
      </c>
      <c r="E173" s="32"/>
      <c r="F173" s="33">
        <f>D173*E173</f>
        <v>0</v>
      </c>
      <c r="G173" s="41"/>
      <c r="H173" s="42"/>
      <c r="I173" s="42"/>
    </row>
    <row r="174" spans="1:9" s="5" customFormat="1" ht="47.25" x14ac:dyDescent="0.25">
      <c r="A174" s="34"/>
      <c r="B174" s="35" t="s">
        <v>193</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194</v>
      </c>
      <c r="B176" s="38" t="s">
        <v>195</v>
      </c>
      <c r="C176" s="36" t="s">
        <v>71</v>
      </c>
      <c r="D176" s="32">
        <v>180</v>
      </c>
      <c r="E176" s="32"/>
      <c r="F176" s="33">
        <f>D176*E176</f>
        <v>0</v>
      </c>
      <c r="G176" s="41"/>
      <c r="H176" s="42"/>
      <c r="I176" s="42"/>
    </row>
    <row r="177" spans="1:9" s="5" customFormat="1" ht="46.5" customHeight="1" x14ac:dyDescent="0.25">
      <c r="A177" s="34"/>
      <c r="B177" s="35" t="s">
        <v>196</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197</v>
      </c>
      <c r="B179" s="38" t="s">
        <v>198</v>
      </c>
      <c r="C179" s="36" t="s">
        <v>71</v>
      </c>
      <c r="D179" s="55"/>
      <c r="E179" s="32">
        <v>33.409999999999997</v>
      </c>
      <c r="F179" s="33">
        <f>D179*E179</f>
        <v>0</v>
      </c>
      <c r="G179" s="41"/>
      <c r="H179" s="42"/>
      <c r="I179" s="42"/>
    </row>
    <row r="180" spans="1:9" s="5" customFormat="1" ht="66" hidden="1" customHeight="1" x14ac:dyDescent="0.25">
      <c r="A180" s="34"/>
      <c r="B180" s="35" t="s">
        <v>199</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200</v>
      </c>
      <c r="B182" s="38" t="s">
        <v>201</v>
      </c>
      <c r="C182" s="36" t="s">
        <v>71</v>
      </c>
      <c r="D182" s="32"/>
      <c r="E182" s="32">
        <v>279.14</v>
      </c>
      <c r="F182" s="33">
        <f>D182*E182</f>
        <v>0</v>
      </c>
      <c r="G182" s="41"/>
      <c r="H182" s="42"/>
      <c r="I182" s="42"/>
    </row>
    <row r="183" spans="1:9" s="5" customFormat="1" ht="78.75" hidden="1" x14ac:dyDescent="0.25">
      <c r="A183" s="34"/>
      <c r="B183" s="35" t="s">
        <v>202</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203</v>
      </c>
      <c r="B185" s="38" t="s">
        <v>204</v>
      </c>
      <c r="C185" s="36" t="s">
        <v>29</v>
      </c>
      <c r="D185" s="32"/>
      <c r="E185" s="32">
        <v>2.72</v>
      </c>
      <c r="F185" s="33">
        <f>D185*E185</f>
        <v>0</v>
      </c>
      <c r="G185" s="41"/>
      <c r="H185" s="42"/>
      <c r="I185" s="42"/>
    </row>
    <row r="186" spans="1:9" s="5" customFormat="1" ht="110.25" hidden="1" x14ac:dyDescent="0.25">
      <c r="A186" s="34"/>
      <c r="B186" s="35" t="s">
        <v>205</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206</v>
      </c>
      <c r="B188" s="74" t="s">
        <v>207</v>
      </c>
      <c r="C188" s="36" t="s">
        <v>71</v>
      </c>
      <c r="D188" s="32"/>
      <c r="E188" s="32">
        <v>2.56</v>
      </c>
      <c r="F188" s="33">
        <f>D188*E188</f>
        <v>0</v>
      </c>
      <c r="G188" s="41"/>
      <c r="H188" s="42"/>
      <c r="I188" s="42"/>
    </row>
    <row r="189" spans="1:9" s="5" customFormat="1" ht="96.75" hidden="1" customHeight="1" x14ac:dyDescent="0.25">
      <c r="A189" s="34"/>
      <c r="B189" s="35" t="s">
        <v>208</v>
      </c>
      <c r="C189" s="75"/>
      <c r="D189" s="32"/>
      <c r="E189" s="32"/>
      <c r="F189" s="33"/>
      <c r="G189" s="41"/>
      <c r="H189" s="42"/>
      <c r="I189" s="42"/>
    </row>
    <row r="190" spans="1:9" s="5" customFormat="1" ht="18" customHeight="1" x14ac:dyDescent="0.25">
      <c r="A190" s="34"/>
      <c r="B190" s="76" t="s">
        <v>209</v>
      </c>
      <c r="C190" s="218" t="s">
        <v>60</v>
      </c>
      <c r="D190" s="217"/>
      <c r="E190" s="217"/>
      <c r="F190" s="56">
        <f>SUM(F164:F188)</f>
        <v>0</v>
      </c>
      <c r="G190" s="41"/>
      <c r="H190" s="42"/>
      <c r="I190" s="42"/>
    </row>
    <row r="191" spans="1:9" s="5" customFormat="1" ht="18.75" x14ac:dyDescent="0.25">
      <c r="A191" s="24" t="s">
        <v>210</v>
      </c>
      <c r="B191" s="25" t="s">
        <v>211</v>
      </c>
      <c r="C191" s="26"/>
      <c r="D191" s="27"/>
      <c r="E191" s="28"/>
      <c r="F191" s="33"/>
      <c r="G191" s="41"/>
      <c r="H191" s="42"/>
      <c r="I191" s="42"/>
    </row>
    <row r="192" spans="1:9" s="5" customFormat="1" ht="18.75" x14ac:dyDescent="0.25">
      <c r="A192" s="34" t="s">
        <v>212</v>
      </c>
      <c r="B192" s="31" t="s">
        <v>213</v>
      </c>
      <c r="C192" s="36" t="s">
        <v>214</v>
      </c>
      <c r="D192" s="77">
        <v>2300</v>
      </c>
      <c r="E192" s="32"/>
      <c r="F192" s="33">
        <f>D192*E192</f>
        <v>0</v>
      </c>
      <c r="G192" s="41"/>
      <c r="H192" s="42"/>
      <c r="I192" s="42"/>
    </row>
    <row r="193" spans="1:9" s="5" customFormat="1" ht="78.75" x14ac:dyDescent="0.25">
      <c r="A193" s="34"/>
      <c r="B193" s="35" t="s">
        <v>215</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216</v>
      </c>
      <c r="B195" s="38" t="s">
        <v>217</v>
      </c>
      <c r="C195" s="36" t="s">
        <v>29</v>
      </c>
      <c r="D195" s="32">
        <v>1300</v>
      </c>
      <c r="E195" s="32"/>
      <c r="F195" s="33">
        <f>D195*E195</f>
        <v>0</v>
      </c>
      <c r="G195" s="41"/>
      <c r="H195" s="42"/>
      <c r="I195" s="42"/>
    </row>
    <row r="196" spans="1:9" s="5" customFormat="1" ht="64.5" customHeight="1" x14ac:dyDescent="0.25">
      <c r="A196" s="34"/>
      <c r="B196" s="35" t="s">
        <v>218</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219</v>
      </c>
      <c r="B198" s="38" t="s">
        <v>220</v>
      </c>
      <c r="C198" s="36" t="s">
        <v>71</v>
      </c>
      <c r="D198" s="32"/>
      <c r="E198" s="32"/>
      <c r="F198" s="33">
        <f>D198*E198</f>
        <v>0</v>
      </c>
      <c r="G198" s="41"/>
      <c r="H198" s="42"/>
      <c r="I198" s="42"/>
    </row>
    <row r="199" spans="1:9" s="5" customFormat="1" ht="174.75" hidden="1" customHeight="1" x14ac:dyDescent="0.25">
      <c r="A199" s="34"/>
      <c r="B199" s="35" t="s">
        <v>221</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222</v>
      </c>
      <c r="B201" s="38" t="s">
        <v>223</v>
      </c>
      <c r="C201" s="36" t="s">
        <v>224</v>
      </c>
      <c r="D201" s="32">
        <v>45.54</v>
      </c>
      <c r="E201" s="32"/>
      <c r="F201" s="33">
        <f>D201*E201</f>
        <v>0</v>
      </c>
      <c r="G201" s="41"/>
      <c r="H201" s="42"/>
      <c r="I201" s="42"/>
    </row>
    <row r="202" spans="1:9" s="5" customFormat="1" ht="78" customHeight="1" x14ac:dyDescent="0.25">
      <c r="A202" s="34"/>
      <c r="B202" s="35" t="s">
        <v>225</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226</v>
      </c>
      <c r="B204" s="38" t="s">
        <v>227</v>
      </c>
      <c r="C204" s="36" t="s">
        <v>29</v>
      </c>
      <c r="D204" s="32">
        <v>43.54</v>
      </c>
      <c r="E204" s="32"/>
      <c r="F204" s="33">
        <f>D204*E204</f>
        <v>0</v>
      </c>
      <c r="G204" s="41"/>
      <c r="H204" s="42"/>
      <c r="I204" s="42"/>
    </row>
    <row r="205" spans="1:9" s="5" customFormat="1" ht="47.25" x14ac:dyDescent="0.25">
      <c r="A205" s="34"/>
      <c r="B205" s="35" t="s">
        <v>228</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229</v>
      </c>
      <c r="B207" s="38" t="s">
        <v>230</v>
      </c>
      <c r="C207" s="36" t="s">
        <v>22</v>
      </c>
      <c r="D207" s="32">
        <v>279.49</v>
      </c>
      <c r="E207" s="32"/>
      <c r="F207" s="33">
        <f>D207*E207</f>
        <v>0</v>
      </c>
      <c r="G207" s="41"/>
      <c r="H207" s="42"/>
      <c r="I207" s="42"/>
    </row>
    <row r="208" spans="1:9" s="5" customFormat="1" ht="78.75" customHeight="1" x14ac:dyDescent="0.25">
      <c r="A208" s="34"/>
      <c r="B208" s="35" t="s">
        <v>231</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232</v>
      </c>
      <c r="B210" s="47" t="s">
        <v>233</v>
      </c>
      <c r="C210" s="80" t="s">
        <v>224</v>
      </c>
      <c r="D210" s="32"/>
      <c r="E210" s="32"/>
      <c r="F210" s="33">
        <f>D210*E210</f>
        <v>0</v>
      </c>
      <c r="G210" s="41"/>
      <c r="H210" s="42"/>
      <c r="I210" s="42"/>
    </row>
    <row r="211" spans="1:9" s="5" customFormat="1" ht="63" hidden="1" x14ac:dyDescent="0.25">
      <c r="A211" s="46"/>
      <c r="B211" s="50" t="s">
        <v>234</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235</v>
      </c>
      <c r="B213" s="54" t="s">
        <v>236</v>
      </c>
      <c r="C213" s="36"/>
      <c r="D213" s="32"/>
      <c r="E213" s="32"/>
      <c r="F213" s="33"/>
      <c r="G213" s="41"/>
      <c r="H213" s="42"/>
      <c r="I213" s="42"/>
    </row>
    <row r="214" spans="1:9" s="5" customFormat="1" ht="52.5" hidden="1" customHeight="1" x14ac:dyDescent="0.25">
      <c r="A214" s="34" t="s">
        <v>237</v>
      </c>
      <c r="B214" s="38" t="s">
        <v>238</v>
      </c>
      <c r="C214" s="36" t="s">
        <v>22</v>
      </c>
      <c r="D214" s="55"/>
      <c r="E214" s="32"/>
      <c r="F214" s="33">
        <f>D214*E214</f>
        <v>0</v>
      </c>
      <c r="G214" s="41"/>
      <c r="H214" s="42"/>
      <c r="I214" s="42"/>
    </row>
    <row r="215" spans="1:9" s="5" customFormat="1" ht="188.25" hidden="1" customHeight="1" x14ac:dyDescent="0.25">
      <c r="A215" s="34"/>
      <c r="B215" s="35" t="s">
        <v>239</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240</v>
      </c>
      <c r="B217" s="38" t="s">
        <v>241</v>
      </c>
      <c r="C217" s="36" t="s">
        <v>22</v>
      </c>
      <c r="D217" s="55"/>
      <c r="E217" s="32"/>
      <c r="F217" s="33">
        <f>D217*E217</f>
        <v>0</v>
      </c>
      <c r="G217" s="41"/>
      <c r="H217" s="42"/>
      <c r="I217" s="42"/>
    </row>
    <row r="218" spans="1:9" s="6" customFormat="1" ht="157.5" hidden="1" x14ac:dyDescent="0.25">
      <c r="A218" s="34"/>
      <c r="B218" s="35" t="s">
        <v>242</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243</v>
      </c>
      <c r="B220" s="38" t="s">
        <v>244</v>
      </c>
      <c r="C220" s="36" t="s">
        <v>22</v>
      </c>
      <c r="D220" s="55"/>
      <c r="E220" s="32"/>
      <c r="F220" s="71">
        <f>D220*E220</f>
        <v>0</v>
      </c>
      <c r="G220" s="41"/>
      <c r="H220" s="42"/>
      <c r="I220" s="42"/>
    </row>
    <row r="221" spans="1:9" s="6" customFormat="1" ht="47.25" hidden="1" x14ac:dyDescent="0.25">
      <c r="A221" s="34"/>
      <c r="B221" s="35" t="s">
        <v>245</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246</v>
      </c>
      <c r="B223" s="54" t="s">
        <v>247</v>
      </c>
      <c r="C223" s="36"/>
      <c r="D223" s="32"/>
      <c r="E223" s="32"/>
      <c r="F223" s="71"/>
      <c r="G223" s="41"/>
      <c r="H223" s="42"/>
      <c r="I223" s="42"/>
    </row>
    <row r="224" spans="1:9" s="5" customFormat="1" ht="31.5" x14ac:dyDescent="0.25">
      <c r="A224" s="78" t="s">
        <v>248</v>
      </c>
      <c r="B224" s="79" t="s">
        <v>249</v>
      </c>
      <c r="C224" s="36" t="s">
        <v>18</v>
      </c>
      <c r="D224" s="32">
        <v>1925.27</v>
      </c>
      <c r="E224" s="32"/>
      <c r="F224" s="71">
        <f>D224*E224</f>
        <v>0</v>
      </c>
      <c r="G224" s="41"/>
      <c r="H224" s="42"/>
      <c r="I224" s="42"/>
    </row>
    <row r="225" spans="1:9" s="5" customFormat="1" ht="78.75" x14ac:dyDescent="0.25">
      <c r="A225" s="78"/>
      <c r="B225" s="40" t="s">
        <v>250</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251</v>
      </c>
      <c r="B227" s="79" t="s">
        <v>252</v>
      </c>
      <c r="C227" s="36" t="s">
        <v>224</v>
      </c>
      <c r="D227" s="32"/>
      <c r="E227" s="32">
        <v>118.21</v>
      </c>
      <c r="F227" s="71">
        <f>D227*E227</f>
        <v>0</v>
      </c>
      <c r="G227" s="41"/>
      <c r="H227" s="42"/>
      <c r="I227" s="42"/>
    </row>
    <row r="228" spans="1:9" s="5" customFormat="1" ht="63" hidden="1" x14ac:dyDescent="0.25">
      <c r="A228" s="78"/>
      <c r="B228" s="40" t="s">
        <v>253</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254</v>
      </c>
      <c r="B230" s="79" t="s">
        <v>255</v>
      </c>
      <c r="C230" s="36" t="s">
        <v>224</v>
      </c>
      <c r="D230" s="32"/>
      <c r="E230" s="32">
        <v>115.56</v>
      </c>
      <c r="F230" s="71">
        <f>D230*E230</f>
        <v>0</v>
      </c>
      <c r="G230" s="41"/>
      <c r="H230" s="42"/>
      <c r="I230" s="42"/>
    </row>
    <row r="231" spans="1:9" s="5" customFormat="1" ht="81.75" hidden="1" customHeight="1" x14ac:dyDescent="0.25">
      <c r="A231" s="78"/>
      <c r="B231" s="37" t="s">
        <v>256</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257</v>
      </c>
      <c r="B233" s="79" t="s">
        <v>258</v>
      </c>
      <c r="C233" s="36" t="s">
        <v>22</v>
      </c>
      <c r="D233" s="32"/>
      <c r="E233" s="32">
        <v>16.690000000000001</v>
      </c>
      <c r="F233" s="71">
        <f>D233*E233</f>
        <v>0</v>
      </c>
      <c r="G233" s="41"/>
      <c r="H233" s="42"/>
      <c r="I233" s="42"/>
    </row>
    <row r="234" spans="1:9" s="5" customFormat="1" ht="63" hidden="1" x14ac:dyDescent="0.25">
      <c r="A234" s="78"/>
      <c r="B234" s="40" t="s">
        <v>259</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260</v>
      </c>
      <c r="B236" s="81" t="s">
        <v>261</v>
      </c>
      <c r="C236" s="36" t="s">
        <v>22</v>
      </c>
      <c r="D236" s="32"/>
      <c r="E236" s="32">
        <v>19.79</v>
      </c>
      <c r="F236" s="71">
        <f>D236*E236</f>
        <v>0</v>
      </c>
      <c r="G236" s="41"/>
      <c r="H236" s="42"/>
      <c r="I236" s="42"/>
    </row>
    <row r="237" spans="1:9" s="5" customFormat="1" ht="63" hidden="1" x14ac:dyDescent="0.25">
      <c r="A237" s="78"/>
      <c r="B237" s="82" t="s">
        <v>262</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263</v>
      </c>
      <c r="B239" s="79" t="s">
        <v>264</v>
      </c>
      <c r="C239" s="36" t="s">
        <v>18</v>
      </c>
      <c r="D239" s="32"/>
      <c r="E239" s="32">
        <v>7.73</v>
      </c>
      <c r="F239" s="71">
        <f>D239*E239</f>
        <v>0</v>
      </c>
      <c r="G239" s="41"/>
      <c r="H239" s="42"/>
      <c r="I239" s="42"/>
    </row>
    <row r="240" spans="1:9" s="5" customFormat="1" ht="63" hidden="1" x14ac:dyDescent="0.25">
      <c r="A240" s="78"/>
      <c r="B240" s="40" t="s">
        <v>265</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266</v>
      </c>
      <c r="B242" s="66" t="s">
        <v>267</v>
      </c>
      <c r="C242" s="36" t="s">
        <v>7</v>
      </c>
      <c r="D242" s="32"/>
      <c r="E242" s="32">
        <v>7.78</v>
      </c>
      <c r="F242" s="71">
        <f>D242*E242</f>
        <v>0</v>
      </c>
      <c r="G242" s="41"/>
      <c r="H242" s="42"/>
      <c r="I242" s="42"/>
    </row>
    <row r="243" spans="1:9" s="5" customFormat="1" ht="63" hidden="1" x14ac:dyDescent="0.25">
      <c r="A243" s="34"/>
      <c r="B243" s="83" t="s">
        <v>268</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269</v>
      </c>
      <c r="B245" s="54" t="s">
        <v>270</v>
      </c>
      <c r="C245" s="36"/>
      <c r="D245" s="55"/>
      <c r="E245" s="32"/>
      <c r="F245" s="33"/>
      <c r="G245" s="41"/>
      <c r="H245" s="42"/>
      <c r="I245" s="42"/>
    </row>
    <row r="246" spans="1:9" s="5" customFormat="1" ht="18.75" hidden="1" x14ac:dyDescent="0.25">
      <c r="A246" s="34" t="s">
        <v>271</v>
      </c>
      <c r="B246" s="38" t="s">
        <v>272</v>
      </c>
      <c r="C246" s="36" t="s">
        <v>7</v>
      </c>
      <c r="D246" s="55"/>
      <c r="E246" s="32">
        <v>700</v>
      </c>
      <c r="F246" s="33">
        <f>D246*E246</f>
        <v>0</v>
      </c>
      <c r="G246" s="41"/>
      <c r="H246" s="42"/>
      <c r="I246" s="42"/>
    </row>
    <row r="247" spans="1:9" s="5" customFormat="1" ht="63" hidden="1" x14ac:dyDescent="0.25">
      <c r="A247" s="34"/>
      <c r="B247" s="35" t="s">
        <v>273</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274</v>
      </c>
      <c r="B249" s="38" t="s">
        <v>275</v>
      </c>
      <c r="C249" s="36" t="s">
        <v>22</v>
      </c>
      <c r="D249" s="55"/>
      <c r="E249" s="32">
        <v>75.62</v>
      </c>
      <c r="F249" s="33">
        <f>D249*E249</f>
        <v>0</v>
      </c>
      <c r="G249" s="41"/>
      <c r="H249" s="42"/>
      <c r="I249" s="42"/>
    </row>
    <row r="250" spans="1:9" s="5" customFormat="1" ht="63" hidden="1" x14ac:dyDescent="0.25">
      <c r="A250" s="34"/>
      <c r="B250" s="35" t="s">
        <v>276</v>
      </c>
      <c r="C250" s="36"/>
      <c r="D250" s="55"/>
      <c r="E250" s="32"/>
      <c r="F250" s="33"/>
      <c r="G250" s="41"/>
      <c r="H250" s="42"/>
      <c r="I250" s="42"/>
    </row>
    <row r="251" spans="1:9" s="5" customFormat="1" ht="18" customHeight="1" x14ac:dyDescent="0.25">
      <c r="A251" s="84"/>
      <c r="B251" s="85"/>
      <c r="C251" s="218" t="s">
        <v>60</v>
      </c>
      <c r="D251" s="217"/>
      <c r="E251" s="217"/>
      <c r="F251" s="56">
        <f>SUM(F192:F250)</f>
        <v>0</v>
      </c>
      <c r="G251" s="41"/>
      <c r="H251" s="42"/>
      <c r="I251" s="42"/>
    </row>
    <row r="252" spans="1:9" s="5" customFormat="1" ht="18.75" x14ac:dyDescent="0.25">
      <c r="A252" s="24" t="s">
        <v>277</v>
      </c>
      <c r="B252" s="25" t="s">
        <v>278</v>
      </c>
      <c r="C252" s="26"/>
      <c r="D252" s="26"/>
      <c r="E252" s="32"/>
      <c r="F252" s="33"/>
      <c r="G252" s="41"/>
      <c r="H252" s="42"/>
      <c r="I252" s="42"/>
    </row>
    <row r="253" spans="1:9" s="5" customFormat="1" ht="18.75" x14ac:dyDescent="0.25">
      <c r="A253" s="30" t="s">
        <v>279</v>
      </c>
      <c r="B253" s="31" t="s">
        <v>280</v>
      </c>
      <c r="C253" s="36" t="s">
        <v>214</v>
      </c>
      <c r="D253" s="55">
        <v>5430</v>
      </c>
      <c r="E253" s="32"/>
      <c r="F253" s="33">
        <f>D253*E253</f>
        <v>0</v>
      </c>
      <c r="G253" s="41"/>
      <c r="H253" s="42"/>
      <c r="I253" s="42"/>
    </row>
    <row r="254" spans="1:9" s="5" customFormat="1" ht="84.75" customHeight="1" x14ac:dyDescent="0.25">
      <c r="A254" s="34"/>
      <c r="B254" s="35" t="s">
        <v>281</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282</v>
      </c>
      <c r="B256" s="38" t="s">
        <v>283</v>
      </c>
      <c r="C256" s="36" t="s">
        <v>29</v>
      </c>
      <c r="D256" s="55">
        <v>850</v>
      </c>
      <c r="E256" s="32"/>
      <c r="F256" s="33">
        <f>D256*E256</f>
        <v>0</v>
      </c>
      <c r="G256" s="41"/>
      <c r="H256" s="42"/>
      <c r="I256" s="42"/>
    </row>
    <row r="257" spans="1:9" s="5" customFormat="1" ht="93" customHeight="1" x14ac:dyDescent="0.25">
      <c r="A257" s="34"/>
      <c r="B257" s="35" t="s">
        <v>284</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285</v>
      </c>
      <c r="B259" s="38" t="s">
        <v>286</v>
      </c>
      <c r="C259" s="36" t="s">
        <v>29</v>
      </c>
      <c r="D259" s="55"/>
      <c r="E259" s="32"/>
      <c r="F259" s="33">
        <f>D259*E259</f>
        <v>0</v>
      </c>
      <c r="G259" s="41"/>
      <c r="H259" s="42"/>
      <c r="I259" s="42"/>
    </row>
    <row r="260" spans="1:9" s="5" customFormat="1" ht="94.5" hidden="1" customHeight="1" x14ac:dyDescent="0.25">
      <c r="A260" s="34"/>
      <c r="B260" s="35" t="s">
        <v>287</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288</v>
      </c>
      <c r="B262" s="38" t="s">
        <v>289</v>
      </c>
      <c r="C262" s="36" t="s">
        <v>29</v>
      </c>
      <c r="D262" s="55"/>
      <c r="E262" s="32"/>
      <c r="F262" s="33">
        <f>D262*E262</f>
        <v>0</v>
      </c>
      <c r="G262" s="41"/>
      <c r="H262" s="42"/>
      <c r="I262" s="42"/>
    </row>
    <row r="263" spans="1:9" s="5" customFormat="1" ht="78.75" hidden="1" x14ac:dyDescent="0.25">
      <c r="A263" s="34"/>
      <c r="B263" s="35" t="s">
        <v>290</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291</v>
      </c>
      <c r="B265" s="38" t="s">
        <v>292</v>
      </c>
      <c r="C265" s="36" t="s">
        <v>71</v>
      </c>
      <c r="D265" s="32"/>
      <c r="E265" s="32"/>
      <c r="F265" s="33">
        <f>D265*E265</f>
        <v>0</v>
      </c>
      <c r="G265" s="41"/>
      <c r="H265" s="42"/>
      <c r="I265" s="42"/>
    </row>
    <row r="266" spans="1:9" s="5" customFormat="1" ht="180" hidden="1" customHeight="1" x14ac:dyDescent="0.25">
      <c r="A266" s="34"/>
      <c r="B266" s="35" t="s">
        <v>293</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294</v>
      </c>
      <c r="B268" s="86" t="s">
        <v>295</v>
      </c>
      <c r="C268" s="36" t="s">
        <v>71</v>
      </c>
      <c r="D268" s="55"/>
      <c r="E268" s="32"/>
      <c r="F268" s="33">
        <f>D268*E268</f>
        <v>0</v>
      </c>
      <c r="G268" s="41"/>
      <c r="H268" s="42"/>
      <c r="I268" s="42"/>
    </row>
    <row r="269" spans="1:9" s="5" customFormat="1" ht="81.75" hidden="1" customHeight="1" x14ac:dyDescent="0.25">
      <c r="A269" s="34"/>
      <c r="B269" s="87" t="s">
        <v>296</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297</v>
      </c>
      <c r="B271" s="86" t="s">
        <v>298</v>
      </c>
      <c r="C271" s="36" t="s">
        <v>224</v>
      </c>
      <c r="D271" s="55">
        <v>35.24</v>
      </c>
      <c r="E271" s="32"/>
      <c r="F271" s="33">
        <f>D271*E271</f>
        <v>0</v>
      </c>
      <c r="G271" s="41"/>
      <c r="H271" s="42"/>
      <c r="I271" s="42"/>
    </row>
    <row r="272" spans="1:9" s="5" customFormat="1" ht="81" customHeight="1" x14ac:dyDescent="0.25">
      <c r="A272" s="34"/>
      <c r="B272" s="87" t="s">
        <v>299</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300</v>
      </c>
      <c r="B274" s="88" t="s">
        <v>301</v>
      </c>
      <c r="C274" s="36" t="s">
        <v>29</v>
      </c>
      <c r="D274" s="55">
        <v>620</v>
      </c>
      <c r="E274" s="32"/>
      <c r="F274" s="33">
        <f>D274*E274</f>
        <v>0</v>
      </c>
      <c r="G274" s="41"/>
      <c r="H274" s="42"/>
      <c r="I274" s="42"/>
      <c r="J274" s="213"/>
      <c r="K274" s="214"/>
      <c r="L274" s="214"/>
      <c r="M274" s="214"/>
    </row>
    <row r="275" spans="1:13" s="5" customFormat="1" ht="141.75" customHeight="1" x14ac:dyDescent="0.25">
      <c r="A275" s="34"/>
      <c r="B275" s="87" t="s">
        <v>302</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303</v>
      </c>
      <c r="B277" s="88" t="s">
        <v>304</v>
      </c>
      <c r="C277" s="36" t="s">
        <v>29</v>
      </c>
      <c r="D277" s="55"/>
      <c r="E277" s="32"/>
      <c r="F277" s="33">
        <f>D277*E277</f>
        <v>0</v>
      </c>
      <c r="G277" s="41"/>
      <c r="H277" s="42"/>
      <c r="I277" s="42"/>
    </row>
    <row r="278" spans="1:13" s="5" customFormat="1" ht="141.75" hidden="1" x14ac:dyDescent="0.25">
      <c r="A278" s="34"/>
      <c r="B278" s="87" t="s">
        <v>305</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306</v>
      </c>
      <c r="B280" s="38" t="s">
        <v>307</v>
      </c>
      <c r="C280" s="36" t="s">
        <v>224</v>
      </c>
      <c r="D280" s="55"/>
      <c r="E280" s="32"/>
      <c r="F280" s="33">
        <f>D280*E280</f>
        <v>0</v>
      </c>
      <c r="G280" s="41"/>
      <c r="H280" s="42"/>
      <c r="I280" s="42"/>
    </row>
    <row r="281" spans="1:13" s="5" customFormat="1" ht="81" hidden="1" customHeight="1" x14ac:dyDescent="0.25">
      <c r="A281" s="34"/>
      <c r="B281" s="35" t="s">
        <v>308</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309</v>
      </c>
      <c r="B283" s="38" t="s">
        <v>310</v>
      </c>
      <c r="C283" s="36" t="s">
        <v>18</v>
      </c>
      <c r="D283" s="55"/>
      <c r="E283" s="32"/>
      <c r="F283" s="33">
        <f>D283*E283</f>
        <v>0</v>
      </c>
      <c r="G283" s="41"/>
      <c r="H283" s="42"/>
      <c r="I283" s="42"/>
    </row>
    <row r="284" spans="1:13" s="5" customFormat="1" ht="63" hidden="1" x14ac:dyDescent="0.25">
      <c r="A284" s="34"/>
      <c r="B284" s="35" t="s">
        <v>311</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312</v>
      </c>
      <c r="B286" s="38" t="s">
        <v>313</v>
      </c>
      <c r="C286" s="36" t="s">
        <v>224</v>
      </c>
      <c r="D286" s="55">
        <v>6.2</v>
      </c>
      <c r="E286" s="32"/>
      <c r="F286" s="33">
        <f>D286*E286</f>
        <v>0</v>
      </c>
      <c r="G286" s="41"/>
      <c r="H286" s="42"/>
      <c r="I286" s="42"/>
    </row>
    <row r="287" spans="1:13" s="5" customFormat="1" ht="81" customHeight="1" x14ac:dyDescent="0.25">
      <c r="A287" s="34"/>
      <c r="B287" s="35" t="s">
        <v>314</v>
      </c>
      <c r="C287" s="36"/>
      <c r="D287" s="55"/>
      <c r="E287" s="32"/>
      <c r="F287" s="33"/>
      <c r="G287" s="41"/>
      <c r="H287" s="42"/>
      <c r="I287" s="42"/>
    </row>
    <row r="288" spans="1:13" s="5" customFormat="1" ht="18" customHeight="1" x14ac:dyDescent="0.25">
      <c r="A288" s="84"/>
      <c r="B288" s="89"/>
      <c r="C288" s="218" t="s">
        <v>60</v>
      </c>
      <c r="D288" s="217"/>
      <c r="E288" s="217"/>
      <c r="F288" s="56">
        <f>SUM(F253:F287)</f>
        <v>0</v>
      </c>
      <c r="G288" s="41"/>
      <c r="H288" s="42"/>
      <c r="I288" s="42"/>
    </row>
    <row r="289" spans="1:9" s="5" customFormat="1" ht="18.75" x14ac:dyDescent="0.25">
      <c r="A289" s="24" t="s">
        <v>315</v>
      </c>
      <c r="B289" s="25" t="s">
        <v>316</v>
      </c>
      <c r="C289" s="90"/>
      <c r="D289" s="57"/>
      <c r="E289" s="28"/>
      <c r="F289" s="33"/>
      <c r="G289" s="41"/>
      <c r="H289" s="42"/>
      <c r="I289" s="42"/>
    </row>
    <row r="290" spans="1:9" s="5" customFormat="1" ht="18.75" x14ac:dyDescent="0.25">
      <c r="A290" s="30" t="s">
        <v>317</v>
      </c>
      <c r="B290" s="91" t="s">
        <v>318</v>
      </c>
      <c r="C290" s="36"/>
      <c r="D290" s="55"/>
      <c r="E290" s="63"/>
      <c r="F290" s="33"/>
      <c r="G290" s="41"/>
      <c r="H290" s="42"/>
      <c r="I290" s="42"/>
    </row>
    <row r="291" spans="1:9" s="5" customFormat="1" ht="31.5" x14ac:dyDescent="0.25">
      <c r="A291" s="34" t="s">
        <v>319</v>
      </c>
      <c r="B291" s="38" t="s">
        <v>320</v>
      </c>
      <c r="C291" s="36" t="s">
        <v>29</v>
      </c>
      <c r="D291" s="55">
        <v>994</v>
      </c>
      <c r="E291" s="32"/>
      <c r="F291" s="33">
        <f>D291*E291</f>
        <v>0</v>
      </c>
      <c r="G291" s="41"/>
      <c r="H291" s="42"/>
      <c r="I291" s="42"/>
    </row>
    <row r="292" spans="1:9" s="5" customFormat="1" ht="94.5" x14ac:dyDescent="0.25">
      <c r="A292" s="34"/>
      <c r="B292" s="35" t="s">
        <v>321</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322</v>
      </c>
      <c r="B294" s="38" t="s">
        <v>323</v>
      </c>
      <c r="C294" s="36" t="s">
        <v>29</v>
      </c>
      <c r="D294" s="55"/>
      <c r="E294" s="32"/>
      <c r="F294" s="33">
        <f>D294*E294</f>
        <v>0</v>
      </c>
      <c r="G294" s="41"/>
      <c r="H294" s="42"/>
      <c r="I294" s="42"/>
    </row>
    <row r="295" spans="1:9" s="5" customFormat="1" ht="94.5" hidden="1" x14ac:dyDescent="0.25">
      <c r="A295" s="34"/>
      <c r="B295" s="35" t="s">
        <v>324</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325</v>
      </c>
      <c r="B297" s="38" t="s">
        <v>326</v>
      </c>
      <c r="C297" s="36" t="s">
        <v>29</v>
      </c>
      <c r="D297" s="55">
        <v>73.37</v>
      </c>
      <c r="E297" s="32"/>
      <c r="F297" s="33">
        <f>D297*E297</f>
        <v>0</v>
      </c>
      <c r="G297" s="41"/>
      <c r="H297" s="42"/>
      <c r="I297" s="42"/>
    </row>
    <row r="298" spans="1:9" s="5" customFormat="1" ht="94.5" x14ac:dyDescent="0.25">
      <c r="A298" s="34"/>
      <c r="B298" s="35" t="s">
        <v>327</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328</v>
      </c>
      <c r="B300" s="88" t="s">
        <v>329</v>
      </c>
      <c r="C300" s="36" t="s">
        <v>29</v>
      </c>
      <c r="D300" s="55"/>
      <c r="E300" s="32">
        <v>81.709999999999994</v>
      </c>
      <c r="F300" s="33">
        <f>D300*E300</f>
        <v>0</v>
      </c>
      <c r="G300" s="41"/>
      <c r="H300" s="42"/>
      <c r="I300" s="42"/>
    </row>
    <row r="301" spans="1:9" s="5" customFormat="1" ht="63" hidden="1" x14ac:dyDescent="0.25">
      <c r="A301" s="34"/>
      <c r="B301" s="87" t="s">
        <v>330</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331</v>
      </c>
      <c r="B303" s="38" t="s">
        <v>332</v>
      </c>
      <c r="C303" s="36" t="s">
        <v>29</v>
      </c>
      <c r="D303" s="55"/>
      <c r="E303" s="32">
        <v>37.840000000000003</v>
      </c>
      <c r="F303" s="33">
        <f>D303*E303</f>
        <v>0</v>
      </c>
      <c r="G303" s="41"/>
      <c r="H303" s="42"/>
      <c r="I303" s="42"/>
    </row>
    <row r="304" spans="1:9" s="5" customFormat="1" ht="94.5" hidden="1" customHeight="1" x14ac:dyDescent="0.25">
      <c r="A304" s="34"/>
      <c r="B304" s="35" t="s">
        <v>333</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334</v>
      </c>
      <c r="B306" s="38" t="s">
        <v>335</v>
      </c>
      <c r="C306" s="36" t="s">
        <v>29</v>
      </c>
      <c r="D306" s="55"/>
      <c r="E306" s="32">
        <v>65.13</v>
      </c>
      <c r="F306" s="33">
        <f>D306*E306</f>
        <v>0</v>
      </c>
      <c r="G306" s="41"/>
      <c r="H306" s="42"/>
      <c r="I306" s="42"/>
    </row>
    <row r="307" spans="1:9" s="5" customFormat="1" ht="96" hidden="1" customHeight="1" x14ac:dyDescent="0.25">
      <c r="A307" s="34"/>
      <c r="B307" s="35" t="s">
        <v>336</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337</v>
      </c>
      <c r="B309" s="38" t="s">
        <v>338</v>
      </c>
      <c r="C309" s="36" t="s">
        <v>29</v>
      </c>
      <c r="D309" s="55"/>
      <c r="E309" s="32">
        <v>44.47</v>
      </c>
      <c r="F309" s="33">
        <f>D309*E309</f>
        <v>0</v>
      </c>
      <c r="G309" s="41"/>
      <c r="H309" s="42"/>
      <c r="I309" s="42"/>
    </row>
    <row r="310" spans="1:9" s="6" customFormat="1" ht="94.5" hidden="1" customHeight="1" x14ac:dyDescent="0.25">
      <c r="A310" s="34"/>
      <c r="B310" s="35" t="s">
        <v>339</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340</v>
      </c>
      <c r="B312" s="38" t="s">
        <v>341</v>
      </c>
      <c r="C312" s="36" t="s">
        <v>29</v>
      </c>
      <c r="D312" s="32"/>
      <c r="E312" s="32">
        <v>56.13</v>
      </c>
      <c r="F312" s="33">
        <f>D312*E312</f>
        <v>0</v>
      </c>
      <c r="G312" s="41"/>
      <c r="H312" s="42"/>
      <c r="I312" s="42"/>
    </row>
    <row r="313" spans="1:9" s="5" customFormat="1" ht="81" hidden="1" customHeight="1" x14ac:dyDescent="0.25">
      <c r="A313" s="34"/>
      <c r="B313" s="35" t="s">
        <v>342</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343</v>
      </c>
      <c r="B315" s="38" t="s">
        <v>344</v>
      </c>
      <c r="C315" s="36" t="s">
        <v>18</v>
      </c>
      <c r="D315" s="32"/>
      <c r="E315" s="32">
        <v>201.6</v>
      </c>
      <c r="F315" s="33">
        <f>D315*E315</f>
        <v>0</v>
      </c>
      <c r="G315" s="41"/>
      <c r="H315" s="42"/>
      <c r="I315" s="42"/>
    </row>
    <row r="316" spans="1:9" s="5" customFormat="1" ht="98.25" hidden="1" customHeight="1" x14ac:dyDescent="0.25">
      <c r="A316" s="34"/>
      <c r="B316" s="35" t="s">
        <v>345</v>
      </c>
      <c r="C316" s="36"/>
      <c r="D316" s="36"/>
      <c r="E316" s="32"/>
      <c r="F316" s="33"/>
      <c r="G316" s="41"/>
      <c r="H316" s="42"/>
      <c r="I316" s="42"/>
    </row>
    <row r="317" spans="1:9" s="5" customFormat="1" ht="18" customHeight="1" x14ac:dyDescent="0.25">
      <c r="A317" s="92"/>
      <c r="B317" s="89"/>
      <c r="C317" s="218" t="s">
        <v>60</v>
      </c>
      <c r="D317" s="217"/>
      <c r="E317" s="217"/>
      <c r="F317" s="56">
        <f>SUM(F291:F316)</f>
        <v>0</v>
      </c>
      <c r="G317" s="41"/>
      <c r="H317" s="42"/>
      <c r="I317" s="42"/>
    </row>
    <row r="318" spans="1:9" s="5" customFormat="1" ht="18.75" x14ac:dyDescent="0.25">
      <c r="A318" s="24" t="s">
        <v>346</v>
      </c>
      <c r="B318" s="25" t="s">
        <v>347</v>
      </c>
      <c r="C318" s="26"/>
      <c r="D318" s="57"/>
      <c r="E318" s="32"/>
      <c r="F318" s="33"/>
      <c r="G318" s="41"/>
      <c r="H318" s="42"/>
      <c r="I318" s="42"/>
    </row>
    <row r="319" spans="1:9" s="5" customFormat="1" ht="18.75" hidden="1" x14ac:dyDescent="0.25">
      <c r="A319" s="30" t="s">
        <v>348</v>
      </c>
      <c r="B319" s="91" t="s">
        <v>349</v>
      </c>
      <c r="C319" s="36"/>
      <c r="D319" s="55"/>
      <c r="E319" s="32"/>
      <c r="F319" s="33"/>
      <c r="G319" s="41"/>
      <c r="H319" s="42"/>
      <c r="I319" s="42"/>
    </row>
    <row r="320" spans="1:9" s="5" customFormat="1" ht="31.5" hidden="1" x14ac:dyDescent="0.25">
      <c r="A320" s="34" t="s">
        <v>350</v>
      </c>
      <c r="B320" s="38" t="s">
        <v>351</v>
      </c>
      <c r="C320" s="36" t="s">
        <v>18</v>
      </c>
      <c r="D320" s="55"/>
      <c r="E320" s="32">
        <v>31.65</v>
      </c>
      <c r="F320" s="33">
        <f>D320*E320</f>
        <v>0</v>
      </c>
      <c r="G320" s="41"/>
      <c r="H320" s="42"/>
      <c r="I320" s="42"/>
    </row>
    <row r="321" spans="1:9" s="5" customFormat="1" ht="141.75" hidden="1" x14ac:dyDescent="0.25">
      <c r="A321" s="34"/>
      <c r="B321" s="35" t="s">
        <v>352</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353</v>
      </c>
      <c r="B323" s="38" t="s">
        <v>354</v>
      </c>
      <c r="C323" s="36" t="s">
        <v>18</v>
      </c>
      <c r="D323" s="55"/>
      <c r="E323" s="32">
        <v>98.65</v>
      </c>
      <c r="F323" s="33">
        <f>D323*E323</f>
        <v>0</v>
      </c>
      <c r="G323" s="41"/>
      <c r="H323" s="42"/>
      <c r="I323" s="42"/>
    </row>
    <row r="324" spans="1:9" s="5" customFormat="1" ht="157.5" hidden="1" x14ac:dyDescent="0.25">
      <c r="A324" s="34"/>
      <c r="B324" s="35" t="s">
        <v>355</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356</v>
      </c>
      <c r="B326" s="38" t="s">
        <v>357</v>
      </c>
      <c r="C326" s="36" t="s">
        <v>18</v>
      </c>
      <c r="D326" s="55"/>
      <c r="E326" s="32">
        <v>62.41</v>
      </c>
      <c r="F326" s="33">
        <f>D326*E326</f>
        <v>0</v>
      </c>
      <c r="G326" s="41"/>
      <c r="H326" s="42"/>
      <c r="I326" s="42"/>
    </row>
    <row r="327" spans="1:9" s="5" customFormat="1" ht="94.5" hidden="1" x14ac:dyDescent="0.25">
      <c r="A327" s="34"/>
      <c r="B327" s="35" t="s">
        <v>358</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359</v>
      </c>
      <c r="B329" s="38" t="s">
        <v>360</v>
      </c>
      <c r="C329" s="36" t="s">
        <v>29</v>
      </c>
      <c r="D329" s="55"/>
      <c r="E329" s="32">
        <v>50.73</v>
      </c>
      <c r="F329" s="33">
        <f>D329*E329</f>
        <v>0</v>
      </c>
      <c r="G329" s="41"/>
      <c r="H329" s="42"/>
      <c r="I329" s="42"/>
    </row>
    <row r="330" spans="1:9" s="5" customFormat="1" ht="94.5" hidden="1" x14ac:dyDescent="0.25">
      <c r="A330" s="34"/>
      <c r="B330" s="35" t="s">
        <v>361</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362</v>
      </c>
      <c r="B332" s="38" t="s">
        <v>363</v>
      </c>
      <c r="C332" s="36" t="s">
        <v>29</v>
      </c>
      <c r="D332" s="55"/>
      <c r="E332" s="32">
        <v>78.67</v>
      </c>
      <c r="F332" s="33">
        <f>D332*E332</f>
        <v>0</v>
      </c>
      <c r="G332" s="41"/>
      <c r="H332" s="42"/>
      <c r="I332" s="42"/>
    </row>
    <row r="333" spans="1:9" s="5" customFormat="1" ht="94.5" hidden="1" x14ac:dyDescent="0.25">
      <c r="A333" s="34"/>
      <c r="B333" s="35" t="s">
        <v>358</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364</v>
      </c>
      <c r="B335" s="38" t="s">
        <v>365</v>
      </c>
      <c r="C335" s="36" t="s">
        <v>18</v>
      </c>
      <c r="D335" s="55">
        <v>1967</v>
      </c>
      <c r="E335" s="32"/>
      <c r="F335" s="33">
        <f>D335*E335</f>
        <v>0</v>
      </c>
      <c r="G335" s="41"/>
      <c r="H335" s="42"/>
      <c r="I335" s="42"/>
    </row>
    <row r="336" spans="1:9" s="5" customFormat="1" ht="94.5" x14ac:dyDescent="0.25">
      <c r="A336" s="34"/>
      <c r="B336" s="35" t="s">
        <v>366</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367</v>
      </c>
      <c r="B338" s="38" t="s">
        <v>368</v>
      </c>
      <c r="C338" s="36" t="s">
        <v>18</v>
      </c>
      <c r="D338" s="55"/>
      <c r="E338" s="32"/>
      <c r="F338" s="33">
        <f>D338*E338</f>
        <v>0</v>
      </c>
      <c r="G338" s="41"/>
      <c r="H338" s="42"/>
      <c r="I338" s="42"/>
    </row>
    <row r="339" spans="1:17" s="5" customFormat="1" ht="93.75" hidden="1" customHeight="1" x14ac:dyDescent="0.25">
      <c r="A339" s="34"/>
      <c r="B339" s="35" t="s">
        <v>369</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370</v>
      </c>
      <c r="B341" s="47" t="s">
        <v>371</v>
      </c>
      <c r="C341" s="36" t="s">
        <v>18</v>
      </c>
      <c r="D341" s="55">
        <v>195.47</v>
      </c>
      <c r="E341" s="32"/>
      <c r="F341" s="33">
        <f>D341*E341</f>
        <v>0</v>
      </c>
      <c r="G341" s="41"/>
      <c r="H341" s="42"/>
      <c r="I341" s="42"/>
      <c r="J341" s="213"/>
      <c r="K341" s="214"/>
      <c r="L341" s="214"/>
      <c r="M341" s="214"/>
    </row>
    <row r="342" spans="1:17" s="5" customFormat="1" ht="211.5" customHeight="1" x14ac:dyDescent="0.25">
      <c r="A342" s="34"/>
      <c r="B342" s="50" t="s">
        <v>372</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373</v>
      </c>
      <c r="B344" s="38" t="s">
        <v>374</v>
      </c>
      <c r="C344" s="36" t="s">
        <v>18</v>
      </c>
      <c r="D344" s="55"/>
      <c r="E344" s="32"/>
      <c r="F344" s="33">
        <f>+D344*E344</f>
        <v>0</v>
      </c>
      <c r="G344" s="41"/>
      <c r="H344" s="42"/>
      <c r="I344" s="42"/>
    </row>
    <row r="345" spans="1:17" s="5" customFormat="1" ht="236.25" hidden="1" x14ac:dyDescent="0.25">
      <c r="A345" s="34"/>
      <c r="B345" s="35" t="s">
        <v>375</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376</v>
      </c>
      <c r="B347" s="93" t="s">
        <v>377</v>
      </c>
      <c r="C347" s="36"/>
      <c r="D347" s="55"/>
      <c r="E347" s="32"/>
      <c r="F347" s="33"/>
      <c r="G347" s="41"/>
      <c r="H347" s="42"/>
      <c r="I347" s="42"/>
    </row>
    <row r="348" spans="1:17" s="5" customFormat="1" ht="18.75" x14ac:dyDescent="0.25">
      <c r="A348" s="34" t="s">
        <v>378</v>
      </c>
      <c r="B348" s="38" t="s">
        <v>379</v>
      </c>
      <c r="C348" s="36" t="s">
        <v>22</v>
      </c>
      <c r="D348" s="55">
        <v>100.71</v>
      </c>
      <c r="E348" s="32"/>
      <c r="F348" s="33">
        <f>D348*E348</f>
        <v>0</v>
      </c>
      <c r="G348" s="41"/>
      <c r="H348" s="42"/>
      <c r="I348" s="42"/>
      <c r="J348" s="223"/>
      <c r="K348" s="224"/>
      <c r="L348" s="224"/>
      <c r="M348" s="224"/>
      <c r="N348" s="224"/>
      <c r="O348" s="224"/>
      <c r="P348" s="224"/>
      <c r="Q348" s="224"/>
    </row>
    <row r="349" spans="1:17" s="5" customFormat="1" ht="48.75" customHeight="1" x14ac:dyDescent="0.25">
      <c r="A349" s="34"/>
      <c r="B349" s="35" t="s">
        <v>380</v>
      </c>
      <c r="C349" s="36"/>
      <c r="D349" s="55"/>
      <c r="E349" s="32"/>
      <c r="F349" s="33"/>
      <c r="G349" s="41"/>
      <c r="H349" s="42"/>
      <c r="I349" s="42"/>
      <c r="J349" s="223"/>
      <c r="K349" s="224"/>
      <c r="L349" s="224"/>
      <c r="M349" s="224"/>
      <c r="N349" s="224"/>
      <c r="O349" s="224"/>
      <c r="P349" s="224"/>
      <c r="Q349" s="224"/>
    </row>
    <row r="350" spans="1:17" s="5" customFormat="1" ht="18.75" hidden="1" x14ac:dyDescent="0.25">
      <c r="A350" s="34"/>
      <c r="B350" s="38"/>
      <c r="C350" s="36"/>
      <c r="D350" s="55"/>
      <c r="E350" s="32"/>
      <c r="F350" s="33"/>
      <c r="G350" s="41"/>
      <c r="H350" s="42"/>
      <c r="I350" s="42"/>
    </row>
    <row r="351" spans="1:17" s="5" customFormat="1" ht="18.75" hidden="1" x14ac:dyDescent="0.25">
      <c r="A351" s="34" t="s">
        <v>381</v>
      </c>
      <c r="B351" s="38" t="s">
        <v>382</v>
      </c>
      <c r="C351" s="36" t="s">
        <v>22</v>
      </c>
      <c r="D351" s="55"/>
      <c r="E351" s="32"/>
      <c r="F351" s="33">
        <f>D351*E351</f>
        <v>0</v>
      </c>
      <c r="G351" s="41"/>
      <c r="H351" s="42"/>
      <c r="I351" s="42"/>
    </row>
    <row r="352" spans="1:17" s="5" customFormat="1" ht="79.5" hidden="1" customHeight="1" x14ac:dyDescent="0.25">
      <c r="A352" s="34"/>
      <c r="B352" s="35" t="s">
        <v>383</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384</v>
      </c>
      <c r="B354" s="38" t="s">
        <v>385</v>
      </c>
      <c r="C354" s="36" t="s">
        <v>22</v>
      </c>
      <c r="D354" s="55"/>
      <c r="E354" s="32"/>
      <c r="F354" s="33">
        <f>D354*E354</f>
        <v>0</v>
      </c>
      <c r="G354" s="41"/>
      <c r="H354" s="42"/>
      <c r="I354" s="42"/>
    </row>
    <row r="355" spans="1:9" s="6" customFormat="1" ht="78.75" hidden="1" x14ac:dyDescent="0.25">
      <c r="A355" s="59"/>
      <c r="B355" s="35" t="s">
        <v>386</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387</v>
      </c>
      <c r="B357" s="38" t="s">
        <v>388</v>
      </c>
      <c r="C357" s="36" t="s">
        <v>22</v>
      </c>
      <c r="D357" s="55"/>
      <c r="E357" s="32"/>
      <c r="F357" s="33">
        <f>D357*E357</f>
        <v>0</v>
      </c>
      <c r="G357" s="41"/>
      <c r="H357" s="42"/>
      <c r="I357" s="42"/>
    </row>
    <row r="358" spans="1:9" s="5" customFormat="1" ht="110.25" hidden="1" x14ac:dyDescent="0.25">
      <c r="A358" s="34"/>
      <c r="B358" s="35" t="s">
        <v>389</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390</v>
      </c>
      <c r="B360" s="38" t="s">
        <v>391</v>
      </c>
      <c r="C360" s="36" t="s">
        <v>22</v>
      </c>
      <c r="D360" s="55"/>
      <c r="E360" s="32"/>
      <c r="F360" s="33">
        <f>D360*E360</f>
        <v>0</v>
      </c>
      <c r="G360" s="41"/>
      <c r="H360" s="42"/>
      <c r="I360" s="42"/>
    </row>
    <row r="361" spans="1:9" s="5" customFormat="1" ht="47.25" hidden="1" x14ac:dyDescent="0.25">
      <c r="A361" s="34"/>
      <c r="B361" s="35" t="s">
        <v>392</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393</v>
      </c>
      <c r="B363" s="54" t="s">
        <v>394</v>
      </c>
      <c r="C363" s="36"/>
      <c r="D363" s="55"/>
      <c r="E363" s="32"/>
      <c r="F363" s="33"/>
      <c r="G363" s="41"/>
      <c r="H363" s="42"/>
      <c r="I363" s="42"/>
    </row>
    <row r="364" spans="1:9" s="5" customFormat="1" ht="122.25" hidden="1" customHeight="1" x14ac:dyDescent="0.25">
      <c r="A364" s="34"/>
      <c r="B364" s="35" t="s">
        <v>395</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396</v>
      </c>
      <c r="B366" s="38" t="s">
        <v>397</v>
      </c>
      <c r="C366" s="36" t="s">
        <v>22</v>
      </c>
      <c r="D366" s="55"/>
      <c r="E366" s="32"/>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398</v>
      </c>
      <c r="B368" s="38" t="s">
        <v>399</v>
      </c>
      <c r="C368" s="36" t="s">
        <v>22</v>
      </c>
      <c r="D368" s="55"/>
      <c r="E368" s="32"/>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400</v>
      </c>
      <c r="B370" s="38" t="s">
        <v>401</v>
      </c>
      <c r="C370" s="36" t="s">
        <v>22</v>
      </c>
      <c r="D370" s="55"/>
      <c r="E370" s="32"/>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402</v>
      </c>
      <c r="B372" s="38" t="s">
        <v>403</v>
      </c>
      <c r="C372" s="36" t="s">
        <v>22</v>
      </c>
      <c r="D372" s="55"/>
      <c r="E372" s="32"/>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404</v>
      </c>
      <c r="B374" s="38" t="s">
        <v>405</v>
      </c>
      <c r="C374" s="36" t="s">
        <v>22</v>
      </c>
      <c r="D374" s="55"/>
      <c r="E374" s="32"/>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406</v>
      </c>
      <c r="B376" s="54" t="s">
        <v>407</v>
      </c>
      <c r="C376" s="36"/>
      <c r="D376" s="55"/>
      <c r="E376" s="32"/>
      <c r="F376" s="33"/>
      <c r="G376" s="41"/>
      <c r="H376" s="42"/>
      <c r="I376" s="42"/>
    </row>
    <row r="377" spans="1:9" s="5" customFormat="1" ht="67.5" hidden="1" customHeight="1" x14ac:dyDescent="0.25">
      <c r="A377" s="34"/>
      <c r="B377" s="35" t="s">
        <v>408</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409</v>
      </c>
      <c r="B379" s="38" t="s">
        <v>410</v>
      </c>
      <c r="C379" s="36" t="s">
        <v>22</v>
      </c>
      <c r="D379" s="55"/>
      <c r="E379" s="32"/>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411</v>
      </c>
      <c r="B381" s="38" t="s">
        <v>412</v>
      </c>
      <c r="C381" s="36" t="s">
        <v>22</v>
      </c>
      <c r="D381" s="55"/>
      <c r="E381" s="32"/>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413</v>
      </c>
      <c r="B383" s="38" t="s">
        <v>414</v>
      </c>
      <c r="C383" s="36" t="s">
        <v>22</v>
      </c>
      <c r="D383" s="55"/>
      <c r="E383" s="32"/>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415</v>
      </c>
      <c r="B385" s="38" t="s">
        <v>416</v>
      </c>
      <c r="C385" s="36" t="s">
        <v>22</v>
      </c>
      <c r="D385" s="55">
        <v>89.6</v>
      </c>
      <c r="E385" s="32"/>
      <c r="F385" s="33">
        <f>D385*E385</f>
        <v>0</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417</v>
      </c>
      <c r="B387" s="38" t="s">
        <v>418</v>
      </c>
      <c r="C387" s="36" t="s">
        <v>22</v>
      </c>
      <c r="D387" s="55"/>
      <c r="E387" s="32"/>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419</v>
      </c>
      <c r="B389" s="38" t="s">
        <v>420</v>
      </c>
      <c r="C389" s="36" t="s">
        <v>22</v>
      </c>
      <c r="D389" s="55"/>
      <c r="E389" s="32"/>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421</v>
      </c>
      <c r="B391" s="54" t="s">
        <v>422</v>
      </c>
      <c r="C391" s="36"/>
      <c r="D391" s="55"/>
      <c r="E391" s="32"/>
      <c r="F391" s="33"/>
      <c r="G391" s="41"/>
      <c r="H391" s="42"/>
      <c r="I391" s="42"/>
    </row>
    <row r="392" spans="1:9" s="5" customFormat="1" ht="66.75" hidden="1" customHeight="1" x14ac:dyDescent="0.25">
      <c r="A392" s="34"/>
      <c r="B392" s="35" t="s">
        <v>423</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424</v>
      </c>
      <c r="B394" s="38" t="s">
        <v>425</v>
      </c>
      <c r="C394" s="36" t="s">
        <v>22</v>
      </c>
      <c r="D394" s="55"/>
      <c r="E394" s="32"/>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426</v>
      </c>
      <c r="B396" s="38" t="s">
        <v>427</v>
      </c>
      <c r="C396" s="36" t="s">
        <v>22</v>
      </c>
      <c r="D396" s="55"/>
      <c r="E396" s="32"/>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428</v>
      </c>
      <c r="B398" s="38" t="s">
        <v>429</v>
      </c>
      <c r="C398" s="36" t="s">
        <v>22</v>
      </c>
      <c r="D398" s="55"/>
      <c r="E398" s="32"/>
      <c r="F398" s="33">
        <f>D398*E398</f>
        <v>0</v>
      </c>
      <c r="G398" s="41"/>
      <c r="H398" s="42"/>
      <c r="I398" s="42"/>
    </row>
    <row r="399" spans="1:9" s="6" customFormat="1" ht="47.25" hidden="1" x14ac:dyDescent="0.25">
      <c r="A399" s="34"/>
      <c r="B399" s="35" t="s">
        <v>430</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431</v>
      </c>
      <c r="B401" s="38" t="s">
        <v>432</v>
      </c>
      <c r="C401" s="36"/>
      <c r="D401" s="55"/>
      <c r="E401" s="32"/>
      <c r="F401" s="33"/>
      <c r="G401" s="41"/>
      <c r="H401" s="42"/>
      <c r="I401" s="42"/>
    </row>
    <row r="402" spans="1:9" s="5" customFormat="1" ht="189" hidden="1" x14ac:dyDescent="0.25">
      <c r="A402" s="34"/>
      <c r="B402" s="35" t="s">
        <v>433</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434</v>
      </c>
      <c r="B404" s="38" t="s">
        <v>435</v>
      </c>
      <c r="C404" s="36" t="s">
        <v>29</v>
      </c>
      <c r="D404" s="55"/>
      <c r="E404" s="32"/>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436</v>
      </c>
      <c r="B406" s="38" t="s">
        <v>437</v>
      </c>
      <c r="C406" s="36" t="s">
        <v>29</v>
      </c>
      <c r="D406" s="55"/>
      <c r="E406" s="32"/>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438</v>
      </c>
      <c r="B408" s="38" t="s">
        <v>439</v>
      </c>
      <c r="C408" s="36" t="s">
        <v>18</v>
      </c>
      <c r="D408" s="55"/>
      <c r="E408" s="32"/>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440</v>
      </c>
      <c r="B410" s="38" t="s">
        <v>441</v>
      </c>
      <c r="C410" s="36" t="s">
        <v>18</v>
      </c>
      <c r="D410" s="55"/>
      <c r="E410" s="32"/>
      <c r="F410" s="33">
        <f>D410*E410</f>
        <v>0</v>
      </c>
      <c r="G410" s="41"/>
      <c r="H410" s="42"/>
      <c r="I410" s="42"/>
    </row>
    <row r="411" spans="1:9" s="5" customFormat="1" ht="181.5" hidden="1" customHeight="1" x14ac:dyDescent="0.25">
      <c r="A411" s="34"/>
      <c r="B411" s="35" t="s">
        <v>442</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443</v>
      </c>
      <c r="B413" s="47" t="s">
        <v>444</v>
      </c>
      <c r="C413" s="36" t="s">
        <v>29</v>
      </c>
      <c r="D413" s="55"/>
      <c r="E413" s="32"/>
      <c r="F413" s="33">
        <f>D413*E413</f>
        <v>0</v>
      </c>
      <c r="G413" s="41"/>
      <c r="H413" s="42"/>
      <c r="I413" s="42"/>
    </row>
    <row r="414" spans="1:9" s="5" customFormat="1" ht="228.75" hidden="1" customHeight="1" x14ac:dyDescent="0.25">
      <c r="A414" s="34"/>
      <c r="B414" s="50" t="s">
        <v>445</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446</v>
      </c>
      <c r="B416" s="38" t="s">
        <v>447</v>
      </c>
      <c r="C416" s="36" t="s">
        <v>18</v>
      </c>
      <c r="D416" s="55"/>
      <c r="E416" s="32"/>
      <c r="F416" s="33">
        <f>D416*E416</f>
        <v>0</v>
      </c>
      <c r="G416" s="41"/>
      <c r="H416" s="42"/>
      <c r="I416" s="42"/>
    </row>
    <row r="417" spans="1:9" s="5" customFormat="1" ht="216.75" hidden="1" customHeight="1" x14ac:dyDescent="0.25">
      <c r="A417" s="34"/>
      <c r="B417" s="35" t="s">
        <v>448</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449</v>
      </c>
      <c r="B419" s="38" t="s">
        <v>450</v>
      </c>
      <c r="C419" s="36" t="s">
        <v>18</v>
      </c>
      <c r="D419" s="55"/>
      <c r="E419" s="32"/>
      <c r="F419" s="33">
        <f>D419*E419</f>
        <v>0</v>
      </c>
      <c r="G419" s="41"/>
      <c r="H419" s="42"/>
      <c r="I419" s="42"/>
    </row>
    <row r="420" spans="1:9" s="5" customFormat="1" ht="173.25" hidden="1" x14ac:dyDescent="0.25">
      <c r="A420" s="34"/>
      <c r="B420" s="35" t="s">
        <v>451</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452</v>
      </c>
      <c r="B422" s="38" t="s">
        <v>453</v>
      </c>
      <c r="C422" s="36" t="s">
        <v>29</v>
      </c>
      <c r="D422" s="55"/>
      <c r="E422" s="32"/>
      <c r="F422" s="33">
        <f>D422*E422</f>
        <v>0</v>
      </c>
      <c r="G422" s="41"/>
      <c r="H422" s="42"/>
      <c r="I422" s="42"/>
    </row>
    <row r="423" spans="1:9" s="5" customFormat="1" ht="126" hidden="1" x14ac:dyDescent="0.25">
      <c r="A423" s="34"/>
      <c r="B423" s="35" t="s">
        <v>454</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455</v>
      </c>
      <c r="B425" s="38" t="s">
        <v>456</v>
      </c>
      <c r="C425" s="36" t="s">
        <v>29</v>
      </c>
      <c r="D425" s="55"/>
      <c r="E425" s="32"/>
      <c r="F425" s="33">
        <f>D425*E425</f>
        <v>0</v>
      </c>
      <c r="G425" s="41"/>
      <c r="H425" s="42"/>
      <c r="I425" s="42"/>
    </row>
    <row r="426" spans="1:9" s="5" customFormat="1" ht="110.25" hidden="1" x14ac:dyDescent="0.25">
      <c r="A426" s="34"/>
      <c r="B426" s="35" t="s">
        <v>457</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458</v>
      </c>
      <c r="B428" s="38" t="s">
        <v>459</v>
      </c>
      <c r="C428" s="182" t="s">
        <v>214</v>
      </c>
      <c r="D428" s="55">
        <v>8789</v>
      </c>
      <c r="E428" s="32"/>
      <c r="F428" s="33">
        <f>D428*E428</f>
        <v>0</v>
      </c>
      <c r="G428" s="41"/>
      <c r="H428" s="42"/>
      <c r="I428" s="42"/>
    </row>
    <row r="429" spans="1:9" s="5" customFormat="1" ht="114" customHeight="1" x14ac:dyDescent="0.25">
      <c r="A429" s="34"/>
      <c r="B429" s="35" t="s">
        <v>460</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461</v>
      </c>
      <c r="B431" s="38" t="s">
        <v>462</v>
      </c>
      <c r="C431" s="36" t="s">
        <v>29</v>
      </c>
      <c r="D431" s="55"/>
      <c r="E431" s="32">
        <v>116.26</v>
      </c>
      <c r="F431" s="33">
        <f>D431*E431</f>
        <v>0</v>
      </c>
      <c r="G431" s="41"/>
      <c r="H431" s="42"/>
      <c r="I431" s="42"/>
    </row>
    <row r="432" spans="1:9" s="5" customFormat="1" ht="66" hidden="1" customHeight="1" x14ac:dyDescent="0.25">
      <c r="A432" s="34"/>
      <c r="B432" s="35" t="s">
        <v>463</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464</v>
      </c>
      <c r="B434" s="54" t="s">
        <v>465</v>
      </c>
      <c r="C434" s="36"/>
      <c r="D434" s="55"/>
      <c r="E434" s="32"/>
      <c r="F434" s="33"/>
      <c r="G434" s="41"/>
      <c r="H434" s="42"/>
      <c r="I434" s="42"/>
    </row>
    <row r="435" spans="1:9" s="5" customFormat="1" ht="21" hidden="1" x14ac:dyDescent="0.25">
      <c r="A435" s="34" t="s">
        <v>466</v>
      </c>
      <c r="B435" s="38" t="s">
        <v>467</v>
      </c>
      <c r="C435" s="36" t="s">
        <v>29</v>
      </c>
      <c r="D435" s="55"/>
      <c r="E435" s="32">
        <v>54.39</v>
      </c>
      <c r="F435" s="33">
        <f>D435*E435</f>
        <v>0</v>
      </c>
      <c r="G435" s="41"/>
      <c r="H435" s="42"/>
      <c r="I435" s="42"/>
    </row>
    <row r="436" spans="1:9" s="5" customFormat="1" ht="63.75" hidden="1" customHeight="1" x14ac:dyDescent="0.25">
      <c r="A436" s="34"/>
      <c r="B436" s="35" t="s">
        <v>468</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469</v>
      </c>
      <c r="B438" s="88" t="s">
        <v>470</v>
      </c>
      <c r="C438" s="36" t="s">
        <v>18</v>
      </c>
      <c r="D438" s="55"/>
      <c r="E438" s="32">
        <v>227.4</v>
      </c>
      <c r="F438" s="33">
        <f>D438*E438</f>
        <v>0</v>
      </c>
      <c r="G438" s="41"/>
      <c r="H438" s="42"/>
      <c r="I438" s="42"/>
    </row>
    <row r="439" spans="1:9" s="5" customFormat="1" ht="66" hidden="1" customHeight="1" x14ac:dyDescent="0.25">
      <c r="A439" s="34"/>
      <c r="B439" s="87" t="s">
        <v>471</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472</v>
      </c>
      <c r="B441" s="38" t="s">
        <v>473</v>
      </c>
      <c r="C441" s="36" t="s">
        <v>29</v>
      </c>
      <c r="D441" s="55"/>
      <c r="E441" s="32">
        <v>41</v>
      </c>
      <c r="F441" s="33">
        <f>D441*E441</f>
        <v>0</v>
      </c>
      <c r="G441" s="41"/>
      <c r="H441" s="42"/>
      <c r="I441" s="42"/>
    </row>
    <row r="442" spans="1:9" s="5" customFormat="1" ht="124.5" hidden="1" customHeight="1" x14ac:dyDescent="0.25">
      <c r="A442" s="34"/>
      <c r="B442" s="35" t="s">
        <v>474</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475</v>
      </c>
      <c r="B444" s="38" t="s">
        <v>476</v>
      </c>
      <c r="C444" s="36" t="s">
        <v>18</v>
      </c>
      <c r="D444" s="55"/>
      <c r="E444" s="32">
        <v>33.18</v>
      </c>
      <c r="F444" s="33">
        <f>D444*E444</f>
        <v>0</v>
      </c>
      <c r="G444" s="41"/>
      <c r="H444" s="42"/>
      <c r="I444" s="42"/>
    </row>
    <row r="445" spans="1:9" s="5" customFormat="1" ht="84.75" hidden="1" customHeight="1" x14ac:dyDescent="0.25">
      <c r="A445" s="34"/>
      <c r="B445" s="35" t="s">
        <v>477</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478</v>
      </c>
      <c r="B447" s="38" t="s">
        <v>479</v>
      </c>
      <c r="C447" s="36" t="s">
        <v>29</v>
      </c>
      <c r="D447" s="55"/>
      <c r="E447" s="32">
        <v>36.72</v>
      </c>
      <c r="F447" s="33">
        <f>D447*E447</f>
        <v>0</v>
      </c>
      <c r="G447" s="41"/>
      <c r="H447" s="42"/>
      <c r="I447" s="42"/>
    </row>
    <row r="448" spans="1:9" s="5" customFormat="1" ht="378" hidden="1" x14ac:dyDescent="0.25">
      <c r="A448" s="34"/>
      <c r="B448" s="35" t="s">
        <v>480</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481</v>
      </c>
      <c r="B450" s="54" t="s">
        <v>482</v>
      </c>
      <c r="C450" s="36"/>
      <c r="D450" s="55"/>
      <c r="E450" s="32"/>
      <c r="F450" s="33"/>
      <c r="G450" s="41"/>
      <c r="H450" s="42"/>
      <c r="I450" s="42"/>
    </row>
    <row r="451" spans="1:9" s="5" customFormat="1" ht="31.5" hidden="1" x14ac:dyDescent="0.25">
      <c r="A451" s="34" t="s">
        <v>483</v>
      </c>
      <c r="B451" s="38" t="s">
        <v>484</v>
      </c>
      <c r="C451" s="36" t="s">
        <v>18</v>
      </c>
      <c r="D451" s="55"/>
      <c r="E451" s="32">
        <v>33.06</v>
      </c>
      <c r="F451" s="33">
        <f>D451*E451</f>
        <v>0</v>
      </c>
      <c r="G451" s="41"/>
      <c r="H451" s="42"/>
      <c r="I451" s="42"/>
    </row>
    <row r="452" spans="1:9" s="5" customFormat="1" ht="63" hidden="1" x14ac:dyDescent="0.25">
      <c r="A452" s="34"/>
      <c r="B452" s="35" t="s">
        <v>485</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486</v>
      </c>
      <c r="B454" s="38" t="s">
        <v>487</v>
      </c>
      <c r="C454" s="36" t="s">
        <v>18</v>
      </c>
      <c r="D454" s="55"/>
      <c r="E454" s="32">
        <v>57.86</v>
      </c>
      <c r="F454" s="33">
        <f>D454*E454</f>
        <v>0</v>
      </c>
      <c r="G454" s="41"/>
      <c r="H454" s="42"/>
      <c r="I454" s="42"/>
    </row>
    <row r="455" spans="1:9" s="5" customFormat="1" ht="372" hidden="1" customHeight="1" x14ac:dyDescent="0.25">
      <c r="A455" s="34"/>
      <c r="B455" s="35" t="s">
        <v>488</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489</v>
      </c>
      <c r="B457" s="88" t="s">
        <v>490</v>
      </c>
      <c r="C457" s="36" t="s">
        <v>18</v>
      </c>
      <c r="D457" s="55"/>
      <c r="E457" s="32">
        <v>27.07</v>
      </c>
      <c r="F457" s="33">
        <f>D457*E457</f>
        <v>0</v>
      </c>
      <c r="G457" s="41"/>
      <c r="H457" s="42"/>
      <c r="I457" s="42"/>
    </row>
    <row r="458" spans="1:9" s="5" customFormat="1" ht="47.25" hidden="1" x14ac:dyDescent="0.25">
      <c r="A458" s="34"/>
      <c r="B458" s="87" t="s">
        <v>491</v>
      </c>
      <c r="C458" s="36"/>
      <c r="D458" s="55"/>
      <c r="E458" s="32"/>
      <c r="F458" s="33"/>
      <c r="G458" s="41"/>
      <c r="H458" s="42"/>
      <c r="I458" s="42"/>
    </row>
    <row r="459" spans="1:9" s="5" customFormat="1" ht="18" customHeight="1" x14ac:dyDescent="0.25">
      <c r="A459" s="92"/>
      <c r="B459" s="89"/>
      <c r="C459" s="218" t="s">
        <v>60</v>
      </c>
      <c r="D459" s="217"/>
      <c r="E459" s="217"/>
      <c r="F459" s="56">
        <f>SUM(F320:F458)</f>
        <v>0</v>
      </c>
      <c r="G459" s="41"/>
      <c r="H459" s="42"/>
      <c r="I459" s="42"/>
    </row>
    <row r="460" spans="1:9" s="5" customFormat="1" ht="18" customHeight="1" x14ac:dyDescent="0.25">
      <c r="A460" s="24" t="s">
        <v>492</v>
      </c>
      <c r="B460" s="25" t="s">
        <v>493</v>
      </c>
      <c r="C460" s="26"/>
      <c r="D460" s="55"/>
      <c r="E460" s="32"/>
      <c r="F460" s="33"/>
      <c r="G460" s="41"/>
      <c r="H460" s="42"/>
      <c r="I460" s="42"/>
    </row>
    <row r="461" spans="1:9" s="5" customFormat="1" ht="18.75" hidden="1" x14ac:dyDescent="0.25">
      <c r="A461" s="30" t="s">
        <v>494</v>
      </c>
      <c r="B461" s="91" t="s">
        <v>495</v>
      </c>
      <c r="C461" s="36"/>
      <c r="D461" s="55"/>
      <c r="E461" s="32"/>
      <c r="F461" s="33"/>
      <c r="G461" s="41"/>
      <c r="H461" s="42"/>
      <c r="I461" s="42"/>
    </row>
    <row r="462" spans="1:9" s="5" customFormat="1" ht="18.75" hidden="1" x14ac:dyDescent="0.25">
      <c r="A462" s="34" t="s">
        <v>496</v>
      </c>
      <c r="B462" s="38" t="s">
        <v>497</v>
      </c>
      <c r="C462" s="36" t="s">
        <v>7</v>
      </c>
      <c r="D462" s="55"/>
      <c r="E462" s="32">
        <v>35.21</v>
      </c>
      <c r="F462" s="33">
        <f>D462*E462</f>
        <v>0</v>
      </c>
      <c r="G462" s="41"/>
      <c r="H462" s="42"/>
      <c r="I462" s="42"/>
    </row>
    <row r="463" spans="1:9" s="5" customFormat="1" ht="63" hidden="1" x14ac:dyDescent="0.25">
      <c r="A463" s="34"/>
      <c r="B463" s="35" t="s">
        <v>498</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499</v>
      </c>
      <c r="B465" s="38" t="s">
        <v>500</v>
      </c>
      <c r="C465" s="36" t="s">
        <v>7</v>
      </c>
      <c r="D465" s="55">
        <v>3</v>
      </c>
      <c r="E465" s="32"/>
      <c r="F465" s="33">
        <f>D465*E465</f>
        <v>0</v>
      </c>
      <c r="G465" s="41"/>
      <c r="H465" s="42"/>
      <c r="I465" s="42"/>
    </row>
    <row r="466" spans="1:9" s="5" customFormat="1" ht="63" x14ac:dyDescent="0.25">
      <c r="A466" s="34"/>
      <c r="B466" s="35" t="s">
        <v>501</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502</v>
      </c>
      <c r="B468" s="38" t="s">
        <v>503</v>
      </c>
      <c r="C468" s="36" t="s">
        <v>7</v>
      </c>
      <c r="D468" s="55">
        <v>6</v>
      </c>
      <c r="E468" s="32"/>
      <c r="F468" s="33">
        <f>D468*E468</f>
        <v>0</v>
      </c>
      <c r="G468" s="41"/>
      <c r="H468" s="42"/>
      <c r="I468" s="42"/>
    </row>
    <row r="469" spans="1:9" s="5" customFormat="1" ht="63" x14ac:dyDescent="0.25">
      <c r="A469" s="34"/>
      <c r="B469" s="35" t="s">
        <v>504</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505</v>
      </c>
      <c r="B471" s="38" t="s">
        <v>506</v>
      </c>
      <c r="C471" s="36" t="s">
        <v>7</v>
      </c>
      <c r="D471" s="55"/>
      <c r="E471" s="32"/>
      <c r="F471" s="33">
        <f>D471*E471</f>
        <v>0</v>
      </c>
      <c r="G471" s="41"/>
      <c r="H471" s="42"/>
      <c r="I471" s="42"/>
    </row>
    <row r="472" spans="1:9" s="5" customFormat="1" ht="78.75" hidden="1" x14ac:dyDescent="0.25">
      <c r="A472" s="34"/>
      <c r="B472" s="35" t="s">
        <v>507</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508</v>
      </c>
      <c r="B474" s="38" t="s">
        <v>509</v>
      </c>
      <c r="C474" s="36" t="s">
        <v>7</v>
      </c>
      <c r="D474" s="55"/>
      <c r="E474" s="32"/>
      <c r="F474" s="33">
        <f>D474*E474</f>
        <v>0</v>
      </c>
      <c r="G474" s="41"/>
      <c r="H474" s="42"/>
      <c r="I474" s="42"/>
    </row>
    <row r="475" spans="1:9" s="5" customFormat="1" ht="47.25" hidden="1" x14ac:dyDescent="0.25">
      <c r="A475" s="34"/>
      <c r="B475" s="35" t="s">
        <v>510</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511</v>
      </c>
      <c r="B477" s="38" t="s">
        <v>512</v>
      </c>
      <c r="C477" s="36" t="s">
        <v>7</v>
      </c>
      <c r="D477" s="55"/>
      <c r="E477" s="32"/>
      <c r="F477" s="33">
        <f>D477*E477</f>
        <v>0</v>
      </c>
      <c r="G477" s="41"/>
      <c r="H477" s="42"/>
      <c r="I477" s="42"/>
    </row>
    <row r="478" spans="1:9" s="5" customFormat="1" ht="94.5" hidden="1" x14ac:dyDescent="0.25">
      <c r="A478" s="34"/>
      <c r="B478" s="35" t="s">
        <v>513</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514</v>
      </c>
      <c r="B480" s="54" t="s">
        <v>515</v>
      </c>
      <c r="C480" s="36"/>
      <c r="D480" s="55"/>
      <c r="E480" s="32"/>
      <c r="F480" s="33"/>
      <c r="G480" s="41"/>
      <c r="H480" s="42"/>
      <c r="I480" s="42"/>
    </row>
    <row r="481" spans="1:9" s="5" customFormat="1" ht="18.75" x14ac:dyDescent="0.25">
      <c r="A481" s="34" t="s">
        <v>516</v>
      </c>
      <c r="B481" s="38" t="s">
        <v>517</v>
      </c>
      <c r="C481" s="36" t="s">
        <v>7</v>
      </c>
      <c r="D481" s="55">
        <v>5</v>
      </c>
      <c r="E481" s="32"/>
      <c r="F481" s="33">
        <f>D481*E481</f>
        <v>0</v>
      </c>
      <c r="G481" s="41"/>
      <c r="H481" s="42"/>
      <c r="I481" s="42"/>
    </row>
    <row r="482" spans="1:9" s="5" customFormat="1" ht="64.5" customHeight="1" x14ac:dyDescent="0.25">
      <c r="A482" s="34"/>
      <c r="B482" s="35" t="s">
        <v>518</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519</v>
      </c>
      <c r="B484" s="38" t="s">
        <v>520</v>
      </c>
      <c r="C484" s="36" t="s">
        <v>7</v>
      </c>
      <c r="D484" s="55"/>
      <c r="E484" s="32"/>
      <c r="F484" s="33">
        <f>D484*E484</f>
        <v>0</v>
      </c>
      <c r="G484" s="41"/>
      <c r="H484" s="42"/>
      <c r="I484" s="42"/>
    </row>
    <row r="485" spans="1:9" s="5" customFormat="1" ht="45.75" hidden="1" customHeight="1" x14ac:dyDescent="0.25">
      <c r="A485" s="34"/>
      <c r="B485" s="35" t="s">
        <v>521</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522</v>
      </c>
      <c r="B487" s="38" t="s">
        <v>523</v>
      </c>
      <c r="C487" s="36" t="s">
        <v>7</v>
      </c>
      <c r="D487" s="55"/>
      <c r="E487" s="32"/>
      <c r="F487" s="33">
        <f>D487*E487</f>
        <v>0</v>
      </c>
      <c r="G487" s="41"/>
      <c r="H487" s="42"/>
      <c r="I487" s="42"/>
    </row>
    <row r="488" spans="1:9" s="5" customFormat="1" ht="47.25" hidden="1" x14ac:dyDescent="0.25">
      <c r="A488" s="34"/>
      <c r="B488" s="35" t="s">
        <v>524</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525</v>
      </c>
      <c r="B490" s="38" t="s">
        <v>526</v>
      </c>
      <c r="C490" s="36" t="s">
        <v>7</v>
      </c>
      <c r="D490" s="55"/>
      <c r="E490" s="32"/>
      <c r="F490" s="33">
        <f>D490*E490</f>
        <v>0</v>
      </c>
      <c r="G490" s="41"/>
      <c r="H490" s="42"/>
      <c r="I490" s="42"/>
    </row>
    <row r="491" spans="1:9" s="5" customFormat="1" ht="47.25" hidden="1" x14ac:dyDescent="0.25">
      <c r="A491" s="34"/>
      <c r="B491" s="35" t="s">
        <v>524</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527</v>
      </c>
      <c r="B493" s="38" t="s">
        <v>528</v>
      </c>
      <c r="C493" s="36" t="s">
        <v>7</v>
      </c>
      <c r="D493" s="55"/>
      <c r="E493" s="32"/>
      <c r="F493" s="33">
        <f>D493*E493</f>
        <v>0</v>
      </c>
      <c r="G493" s="41"/>
      <c r="H493" s="42"/>
      <c r="I493" s="42"/>
    </row>
    <row r="494" spans="1:9" s="5" customFormat="1" ht="94.5" hidden="1" x14ac:dyDescent="0.25">
      <c r="A494" s="34"/>
      <c r="B494" s="35" t="s">
        <v>529</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530</v>
      </c>
      <c r="B496" s="38" t="s">
        <v>531</v>
      </c>
      <c r="C496" s="36" t="s">
        <v>7</v>
      </c>
      <c r="D496" s="55">
        <v>1</v>
      </c>
      <c r="E496" s="32"/>
      <c r="F496" s="33">
        <f>D496*E496</f>
        <v>0</v>
      </c>
      <c r="G496" s="41"/>
      <c r="H496" s="42"/>
      <c r="I496" s="42"/>
    </row>
    <row r="497" spans="1:9" s="5" customFormat="1" ht="94.5" x14ac:dyDescent="0.25">
      <c r="A497" s="34"/>
      <c r="B497" s="35" t="s">
        <v>532</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533</v>
      </c>
      <c r="B499" s="38" t="s">
        <v>534</v>
      </c>
      <c r="C499" s="36" t="s">
        <v>7</v>
      </c>
      <c r="D499" s="55">
        <v>1</v>
      </c>
      <c r="E499" s="32"/>
      <c r="F499" s="33">
        <f>D499*E499</f>
        <v>0</v>
      </c>
      <c r="G499" s="41"/>
      <c r="H499" s="42"/>
      <c r="I499" s="42"/>
    </row>
    <row r="500" spans="1:9" s="5" customFormat="1" ht="94.5" x14ac:dyDescent="0.25">
      <c r="A500" s="34"/>
      <c r="B500" s="35" t="s">
        <v>535</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536</v>
      </c>
      <c r="B502" s="38" t="s">
        <v>537</v>
      </c>
      <c r="C502" s="36" t="s">
        <v>7</v>
      </c>
      <c r="D502" s="55">
        <v>20</v>
      </c>
      <c r="E502" s="32"/>
      <c r="F502" s="33">
        <f>D502*E502</f>
        <v>0</v>
      </c>
      <c r="G502" s="41"/>
      <c r="H502" s="42"/>
      <c r="I502" s="42"/>
    </row>
    <row r="503" spans="1:9" s="5" customFormat="1" ht="63" x14ac:dyDescent="0.25">
      <c r="A503" s="34"/>
      <c r="B503" s="35" t="s">
        <v>538</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539</v>
      </c>
      <c r="B505" s="38" t="s">
        <v>540</v>
      </c>
      <c r="C505" s="36" t="s">
        <v>7</v>
      </c>
      <c r="D505" s="55">
        <v>5</v>
      </c>
      <c r="E505" s="32"/>
      <c r="F505" s="33">
        <f>D505*E505</f>
        <v>0</v>
      </c>
      <c r="G505" s="41"/>
      <c r="H505" s="42"/>
      <c r="I505" s="42"/>
    </row>
    <row r="506" spans="1:9" s="5" customFormat="1" ht="94.5" customHeight="1" x14ac:dyDescent="0.25">
      <c r="A506" s="34"/>
      <c r="B506" s="35" t="s">
        <v>541</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542</v>
      </c>
      <c r="B508" s="38" t="s">
        <v>543</v>
      </c>
      <c r="C508" s="36" t="s">
        <v>7</v>
      </c>
      <c r="D508" s="55">
        <v>5</v>
      </c>
      <c r="E508" s="32"/>
      <c r="F508" s="33">
        <f>D508*E508</f>
        <v>0</v>
      </c>
      <c r="G508" s="41"/>
      <c r="H508" s="42"/>
      <c r="I508" s="42"/>
    </row>
    <row r="509" spans="1:9" s="5" customFormat="1" ht="94.5" x14ac:dyDescent="0.25">
      <c r="A509" s="34"/>
      <c r="B509" s="35" t="s">
        <v>544</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545</v>
      </c>
      <c r="B511" s="54" t="s">
        <v>546</v>
      </c>
      <c r="C511" s="36"/>
      <c r="D511" s="55"/>
      <c r="E511" s="32"/>
      <c r="F511" s="33"/>
      <c r="G511" s="41"/>
      <c r="H511" s="42"/>
      <c r="I511" s="42"/>
    </row>
    <row r="512" spans="1:9" s="5" customFormat="1" ht="47.25" hidden="1" x14ac:dyDescent="0.25">
      <c r="A512" s="34"/>
      <c r="B512" s="35" t="s">
        <v>547</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548</v>
      </c>
      <c r="B514" s="88" t="s">
        <v>549</v>
      </c>
      <c r="C514" s="36" t="s">
        <v>7</v>
      </c>
      <c r="D514" s="55">
        <v>8</v>
      </c>
      <c r="E514" s="32"/>
      <c r="F514" s="33">
        <f>D514*E514</f>
        <v>0</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550</v>
      </c>
      <c r="B516" s="88" t="s">
        <v>551</v>
      </c>
      <c r="C516" s="36" t="s">
        <v>7</v>
      </c>
      <c r="D516" s="55"/>
      <c r="E516" s="32"/>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552</v>
      </c>
      <c r="B518" s="54" t="s">
        <v>553</v>
      </c>
      <c r="C518" s="36"/>
      <c r="D518" s="55"/>
      <c r="E518" s="32"/>
      <c r="F518" s="33"/>
      <c r="G518" s="41"/>
      <c r="H518" s="42"/>
      <c r="I518" s="42"/>
    </row>
    <row r="519" spans="1:9" s="5" customFormat="1" ht="47.25" hidden="1" x14ac:dyDescent="0.25">
      <c r="A519" s="34"/>
      <c r="B519" s="35" t="s">
        <v>554</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555</v>
      </c>
      <c r="B521" s="38" t="s">
        <v>556</v>
      </c>
      <c r="C521" s="36" t="s">
        <v>7</v>
      </c>
      <c r="D521" s="55"/>
      <c r="E521" s="32"/>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557</v>
      </c>
      <c r="B523" s="38" t="s">
        <v>558</v>
      </c>
      <c r="C523" s="36" t="s">
        <v>7</v>
      </c>
      <c r="D523" s="55"/>
      <c r="E523" s="32"/>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559</v>
      </c>
      <c r="B525" s="38" t="s">
        <v>560</v>
      </c>
      <c r="C525" s="36" t="s">
        <v>7</v>
      </c>
      <c r="D525" s="55"/>
      <c r="E525" s="32"/>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561</v>
      </c>
      <c r="B527" s="38" t="s">
        <v>562</v>
      </c>
      <c r="C527" s="36" t="s">
        <v>7</v>
      </c>
      <c r="D527" s="55">
        <v>20</v>
      </c>
      <c r="E527" s="32"/>
      <c r="F527" s="33">
        <f>D527*E527</f>
        <v>0</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563</v>
      </c>
      <c r="B529" s="66" t="s">
        <v>564</v>
      </c>
      <c r="C529" s="36" t="s">
        <v>7</v>
      </c>
      <c r="D529" s="55"/>
      <c r="E529" s="32"/>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565</v>
      </c>
      <c r="B531" s="38" t="s">
        <v>566</v>
      </c>
      <c r="C531" s="36" t="s">
        <v>7</v>
      </c>
      <c r="D531" s="55"/>
      <c r="E531" s="32"/>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567</v>
      </c>
      <c r="B533" s="38" t="s">
        <v>568</v>
      </c>
      <c r="C533" s="36" t="s">
        <v>7</v>
      </c>
      <c r="D533" s="55"/>
      <c r="E533" s="32"/>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569</v>
      </c>
      <c r="B535" s="38" t="s">
        <v>570</v>
      </c>
      <c r="C535" s="36" t="s">
        <v>7</v>
      </c>
      <c r="D535" s="55"/>
      <c r="E535" s="32"/>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571</v>
      </c>
      <c r="B537" s="38" t="s">
        <v>572</v>
      </c>
      <c r="C537" s="36" t="s">
        <v>7</v>
      </c>
      <c r="D537" s="55"/>
      <c r="E537" s="32"/>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573</v>
      </c>
      <c r="B539" s="38" t="s">
        <v>574</v>
      </c>
      <c r="C539" s="36" t="s">
        <v>7</v>
      </c>
      <c r="D539" s="55"/>
      <c r="E539" s="32"/>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575</v>
      </c>
      <c r="B541" s="54" t="s">
        <v>576</v>
      </c>
      <c r="C541" s="36"/>
      <c r="D541" s="55"/>
      <c r="E541" s="32"/>
      <c r="F541" s="33"/>
      <c r="G541" s="41"/>
      <c r="H541" s="42"/>
      <c r="I541" s="42"/>
    </row>
    <row r="542" spans="1:9" s="5" customFormat="1" ht="18.75" hidden="1" x14ac:dyDescent="0.25">
      <c r="A542" s="34" t="s">
        <v>577</v>
      </c>
      <c r="B542" s="38" t="s">
        <v>578</v>
      </c>
      <c r="C542" s="36" t="s">
        <v>7</v>
      </c>
      <c r="D542" s="55"/>
      <c r="E542" s="32"/>
      <c r="F542" s="33">
        <f>D542*E542</f>
        <v>0</v>
      </c>
      <c r="G542" s="41"/>
      <c r="H542" s="42"/>
      <c r="I542" s="42"/>
    </row>
    <row r="543" spans="1:9" s="5" customFormat="1" ht="63" hidden="1" x14ac:dyDescent="0.25">
      <c r="A543" s="34"/>
      <c r="B543" s="35" t="s">
        <v>579</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580</v>
      </c>
      <c r="B545" s="38" t="s">
        <v>581</v>
      </c>
      <c r="C545" s="36" t="s">
        <v>7</v>
      </c>
      <c r="D545" s="55"/>
      <c r="E545" s="32"/>
      <c r="F545" s="33">
        <f>D545*E545</f>
        <v>0</v>
      </c>
      <c r="G545" s="41"/>
      <c r="H545" s="42"/>
      <c r="I545" s="42"/>
    </row>
    <row r="546" spans="1:9" s="5" customFormat="1" ht="63" hidden="1" x14ac:dyDescent="0.25">
      <c r="A546" s="34"/>
      <c r="B546" s="35" t="s">
        <v>582</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583</v>
      </c>
      <c r="B548" s="54" t="s">
        <v>584</v>
      </c>
      <c r="C548" s="36"/>
      <c r="D548" s="55"/>
      <c r="E548" s="32"/>
      <c r="F548" s="33"/>
      <c r="G548" s="41"/>
      <c r="H548" s="42"/>
      <c r="I548" s="42"/>
    </row>
    <row r="549" spans="1:9" s="5" customFormat="1" ht="18.75" hidden="1" x14ac:dyDescent="0.25">
      <c r="A549" s="34" t="s">
        <v>585</v>
      </c>
      <c r="B549" s="38" t="s">
        <v>586</v>
      </c>
      <c r="C549" s="36" t="s">
        <v>7</v>
      </c>
      <c r="D549" s="55"/>
      <c r="E549" s="32"/>
      <c r="F549" s="33">
        <f>D549*E549</f>
        <v>0</v>
      </c>
      <c r="G549" s="41"/>
      <c r="H549" s="42"/>
      <c r="I549" s="42"/>
    </row>
    <row r="550" spans="1:9" s="5" customFormat="1" ht="113.25" hidden="1" customHeight="1" x14ac:dyDescent="0.25">
      <c r="A550" s="34"/>
      <c r="B550" s="35" t="s">
        <v>587</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588</v>
      </c>
      <c r="B552" s="54" t="s">
        <v>589</v>
      </c>
      <c r="C552" s="36"/>
      <c r="D552" s="55"/>
      <c r="E552" s="32"/>
      <c r="F552" s="33"/>
      <c r="G552" s="41"/>
      <c r="H552" s="42"/>
      <c r="I552" s="42"/>
    </row>
    <row r="553" spans="1:9" s="5" customFormat="1" ht="94.5" hidden="1" x14ac:dyDescent="0.25">
      <c r="A553" s="34"/>
      <c r="B553" s="35" t="s">
        <v>590</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591</v>
      </c>
      <c r="B555" s="38" t="s">
        <v>592</v>
      </c>
      <c r="C555" s="36" t="s">
        <v>22</v>
      </c>
      <c r="D555" s="55"/>
      <c r="E555" s="32"/>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593</v>
      </c>
      <c r="B557" s="38" t="s">
        <v>594</v>
      </c>
      <c r="C557" s="36" t="s">
        <v>22</v>
      </c>
      <c r="D557" s="55"/>
      <c r="E557" s="32"/>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595</v>
      </c>
      <c r="B559" s="38" t="s">
        <v>596</v>
      </c>
      <c r="C559" s="36" t="s">
        <v>22</v>
      </c>
      <c r="D559" s="55"/>
      <c r="E559" s="32"/>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597</v>
      </c>
      <c r="B561" s="38" t="s">
        <v>598</v>
      </c>
      <c r="C561" s="36" t="s">
        <v>22</v>
      </c>
      <c r="D561" s="55"/>
      <c r="E561" s="32"/>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599</v>
      </c>
      <c r="B563" s="38" t="s">
        <v>600</v>
      </c>
      <c r="C563" s="36" t="s">
        <v>22</v>
      </c>
      <c r="D563" s="55">
        <v>74.34</v>
      </c>
      <c r="E563" s="32"/>
      <c r="F563" s="33">
        <f>D563*E563</f>
        <v>0</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601</v>
      </c>
      <c r="B565" s="38" t="s">
        <v>602</v>
      </c>
      <c r="C565" s="36" t="s">
        <v>22</v>
      </c>
      <c r="D565" s="55">
        <v>70.28</v>
      </c>
      <c r="E565" s="32"/>
      <c r="F565" s="33">
        <f>D565*E565</f>
        <v>0</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603</v>
      </c>
      <c r="B567" s="38" t="s">
        <v>604</v>
      </c>
      <c r="C567" s="36" t="s">
        <v>22</v>
      </c>
      <c r="D567" s="55">
        <v>15.44</v>
      </c>
      <c r="E567" s="32"/>
      <c r="F567" s="33">
        <f>D567*E567</f>
        <v>0</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605</v>
      </c>
      <c r="B569" s="38" t="s">
        <v>606</v>
      </c>
      <c r="C569" s="36" t="s">
        <v>22</v>
      </c>
      <c r="D569" s="55">
        <v>54.33</v>
      </c>
      <c r="E569" s="32"/>
      <c r="F569" s="33">
        <f>D569*E569</f>
        <v>0</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607</v>
      </c>
      <c r="B571" s="38" t="s">
        <v>608</v>
      </c>
      <c r="C571" s="36" t="s">
        <v>22</v>
      </c>
      <c r="D571" s="55">
        <v>342.1</v>
      </c>
      <c r="E571" s="32"/>
      <c r="F571" s="33">
        <f>D571*E571</f>
        <v>0</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609</v>
      </c>
      <c r="B573" s="54" t="s">
        <v>610</v>
      </c>
      <c r="C573" s="36"/>
      <c r="D573" s="55"/>
      <c r="E573" s="32"/>
      <c r="F573" s="33"/>
      <c r="G573" s="41"/>
      <c r="H573" s="42"/>
      <c r="I573" s="42"/>
    </row>
    <row r="574" spans="1:9" s="5" customFormat="1" ht="94.5" hidden="1" x14ac:dyDescent="0.25">
      <c r="A574" s="34"/>
      <c r="B574" s="35" t="s">
        <v>611</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612</v>
      </c>
      <c r="B576" s="38" t="s">
        <v>613</v>
      </c>
      <c r="C576" s="36" t="s">
        <v>7</v>
      </c>
      <c r="D576" s="55"/>
      <c r="E576" s="32"/>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614</v>
      </c>
      <c r="B578" s="38" t="s">
        <v>615</v>
      </c>
      <c r="C578" s="36" t="s">
        <v>7</v>
      </c>
      <c r="D578" s="55"/>
      <c r="E578" s="32"/>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616</v>
      </c>
      <c r="B580" s="38" t="s">
        <v>617</v>
      </c>
      <c r="C580" s="36" t="s">
        <v>7</v>
      </c>
      <c r="D580" s="55"/>
      <c r="E580" s="32"/>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618</v>
      </c>
      <c r="B582" s="38" t="s">
        <v>619</v>
      </c>
      <c r="C582" s="36" t="s">
        <v>7</v>
      </c>
      <c r="D582" s="55"/>
      <c r="E582" s="32"/>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620</v>
      </c>
      <c r="B584" s="47" t="s">
        <v>621</v>
      </c>
      <c r="C584" s="36" t="s">
        <v>7</v>
      </c>
      <c r="D584" s="55"/>
      <c r="E584" s="32"/>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622</v>
      </c>
      <c r="B586" s="47" t="s">
        <v>623</v>
      </c>
      <c r="C586" s="36" t="s">
        <v>7</v>
      </c>
      <c r="D586" s="55"/>
      <c r="E586" s="32"/>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622</v>
      </c>
      <c r="B588" s="47" t="s">
        <v>624</v>
      </c>
      <c r="C588" s="36" t="s">
        <v>7</v>
      </c>
      <c r="D588" s="55"/>
      <c r="E588" s="32"/>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625</v>
      </c>
      <c r="B590" s="54" t="s">
        <v>626</v>
      </c>
      <c r="C590" s="36"/>
      <c r="D590" s="55"/>
      <c r="E590" s="32"/>
      <c r="F590" s="33"/>
      <c r="G590" s="41"/>
      <c r="H590" s="42"/>
      <c r="I590" s="42"/>
    </row>
    <row r="591" spans="1:9" s="5" customFormat="1" ht="18.75" x14ac:dyDescent="0.25">
      <c r="A591" s="34" t="s">
        <v>627</v>
      </c>
      <c r="B591" s="38" t="s">
        <v>628</v>
      </c>
      <c r="C591" s="36" t="s">
        <v>7</v>
      </c>
      <c r="D591" s="55">
        <v>12</v>
      </c>
      <c r="E591" s="32"/>
      <c r="F591" s="33">
        <f>D591*E591</f>
        <v>0</v>
      </c>
      <c r="G591" s="41"/>
      <c r="H591" s="42"/>
      <c r="I591" s="42"/>
    </row>
    <row r="592" spans="1:9" s="5" customFormat="1" ht="63" x14ac:dyDescent="0.25">
      <c r="A592" s="34"/>
      <c r="B592" s="35" t="s">
        <v>629</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630</v>
      </c>
      <c r="B594" s="38" t="s">
        <v>631</v>
      </c>
      <c r="C594" s="36" t="s">
        <v>7</v>
      </c>
      <c r="D594" s="55"/>
      <c r="E594" s="32"/>
      <c r="F594" s="33">
        <f>D594*E594</f>
        <v>0</v>
      </c>
      <c r="G594" s="41"/>
      <c r="H594" s="42"/>
      <c r="I594" s="42"/>
    </row>
    <row r="595" spans="1:9" s="5" customFormat="1" ht="72" hidden="1" customHeight="1" x14ac:dyDescent="0.25">
      <c r="A595" s="34"/>
      <c r="B595" s="35" t="s">
        <v>632</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633</v>
      </c>
      <c r="B597" s="38" t="s">
        <v>634</v>
      </c>
      <c r="C597" s="36" t="s">
        <v>7</v>
      </c>
      <c r="D597" s="55">
        <v>72</v>
      </c>
      <c r="E597" s="32"/>
      <c r="F597" s="33">
        <f>D597*E597</f>
        <v>0</v>
      </c>
      <c r="G597" s="41"/>
      <c r="H597" s="42"/>
      <c r="I597" s="42"/>
    </row>
    <row r="598" spans="1:9" s="5" customFormat="1" ht="63" x14ac:dyDescent="0.25">
      <c r="A598" s="34"/>
      <c r="B598" s="35" t="s">
        <v>635</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636</v>
      </c>
      <c r="B600" s="54" t="s">
        <v>637</v>
      </c>
      <c r="C600" s="36"/>
      <c r="D600" s="55"/>
      <c r="E600" s="32"/>
      <c r="F600" s="33"/>
      <c r="G600" s="41"/>
      <c r="H600" s="42"/>
      <c r="I600" s="42"/>
    </row>
    <row r="601" spans="1:9" s="5" customFormat="1" ht="51" hidden="1" customHeight="1" x14ac:dyDescent="0.25">
      <c r="A601" s="34" t="s">
        <v>638</v>
      </c>
      <c r="B601" s="38" t="s">
        <v>639</v>
      </c>
      <c r="C601" s="36" t="s">
        <v>7</v>
      </c>
      <c r="D601" s="55"/>
      <c r="E601" s="63"/>
      <c r="F601" s="33">
        <f>D601*E601</f>
        <v>0</v>
      </c>
      <c r="G601" s="41"/>
      <c r="H601" s="42"/>
      <c r="I601" s="42"/>
    </row>
    <row r="602" spans="1:9" s="5" customFormat="1" ht="94.5" hidden="1" customHeight="1" x14ac:dyDescent="0.25">
      <c r="A602" s="34"/>
      <c r="B602" s="35" t="s">
        <v>640</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641</v>
      </c>
      <c r="B604" s="54" t="s">
        <v>642</v>
      </c>
      <c r="C604" s="36"/>
      <c r="D604" s="55"/>
      <c r="E604" s="32"/>
      <c r="F604" s="33"/>
      <c r="G604" s="41"/>
      <c r="H604" s="42"/>
      <c r="I604" s="42"/>
    </row>
    <row r="605" spans="1:9" s="5" customFormat="1" ht="18.75" hidden="1" x14ac:dyDescent="0.25">
      <c r="A605" s="34" t="s">
        <v>643</v>
      </c>
      <c r="B605" s="38" t="s">
        <v>644</v>
      </c>
      <c r="C605" s="36" t="s">
        <v>22</v>
      </c>
      <c r="D605" s="55"/>
      <c r="E605" s="32"/>
      <c r="F605" s="33">
        <f>D605*E605</f>
        <v>0</v>
      </c>
      <c r="G605" s="41"/>
      <c r="H605" s="42"/>
      <c r="I605" s="42"/>
    </row>
    <row r="606" spans="1:9" s="5" customFormat="1" ht="81" hidden="1" customHeight="1" x14ac:dyDescent="0.25">
      <c r="A606" s="34"/>
      <c r="B606" s="35" t="s">
        <v>645</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646</v>
      </c>
      <c r="B608" s="38" t="s">
        <v>647</v>
      </c>
      <c r="C608" s="36" t="s">
        <v>7</v>
      </c>
      <c r="D608" s="55">
        <v>4</v>
      </c>
      <c r="E608" s="32"/>
      <c r="F608" s="33">
        <f>D608*E608</f>
        <v>0</v>
      </c>
      <c r="G608" s="41"/>
      <c r="H608" s="42"/>
      <c r="I608" s="42"/>
    </row>
    <row r="609" spans="1:9" s="5" customFormat="1" ht="78.75" customHeight="1" x14ac:dyDescent="0.25">
      <c r="A609" s="34"/>
      <c r="B609" s="35" t="s">
        <v>648</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649</v>
      </c>
      <c r="B611" s="38" t="s">
        <v>650</v>
      </c>
      <c r="C611" s="36" t="s">
        <v>7</v>
      </c>
      <c r="D611" s="55"/>
      <c r="E611" s="32"/>
      <c r="F611" s="33">
        <f>D611*E611</f>
        <v>0</v>
      </c>
      <c r="G611" s="41"/>
      <c r="H611" s="42"/>
      <c r="I611" s="42"/>
    </row>
    <row r="612" spans="1:9" s="5" customFormat="1" ht="64.5" hidden="1" customHeight="1" x14ac:dyDescent="0.25">
      <c r="A612" s="34"/>
      <c r="B612" s="35" t="s">
        <v>651</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652</v>
      </c>
      <c r="B614" s="38" t="s">
        <v>653</v>
      </c>
      <c r="C614" s="36" t="s">
        <v>7</v>
      </c>
      <c r="D614" s="55"/>
      <c r="E614" s="32"/>
      <c r="F614" s="33">
        <f>D614*E614</f>
        <v>0</v>
      </c>
      <c r="G614" s="41"/>
      <c r="H614" s="42"/>
      <c r="I614" s="42"/>
    </row>
    <row r="615" spans="1:9" s="5" customFormat="1" ht="63" hidden="1" x14ac:dyDescent="0.25">
      <c r="A615" s="34"/>
      <c r="B615" s="35" t="s">
        <v>654</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655</v>
      </c>
      <c r="B617" s="38" t="s">
        <v>656</v>
      </c>
      <c r="C617" s="36" t="s">
        <v>7</v>
      </c>
      <c r="D617" s="55"/>
      <c r="E617" s="32"/>
      <c r="F617" s="33">
        <f>D617*E617</f>
        <v>0</v>
      </c>
      <c r="G617" s="41"/>
      <c r="H617" s="42"/>
      <c r="I617" s="42"/>
    </row>
    <row r="618" spans="1:9" s="5" customFormat="1" ht="63" hidden="1" x14ac:dyDescent="0.25">
      <c r="A618" s="34"/>
      <c r="B618" s="35" t="s">
        <v>657</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658</v>
      </c>
      <c r="B620" s="38" t="s">
        <v>659</v>
      </c>
      <c r="C620" s="36" t="s">
        <v>7</v>
      </c>
      <c r="D620" s="55">
        <v>3</v>
      </c>
      <c r="E620" s="32"/>
      <c r="F620" s="33">
        <f>D620*E620</f>
        <v>0</v>
      </c>
      <c r="G620" s="41"/>
      <c r="H620" s="42"/>
      <c r="I620" s="42"/>
    </row>
    <row r="621" spans="1:9" s="5" customFormat="1" ht="47.25" x14ac:dyDescent="0.25">
      <c r="A621" s="34"/>
      <c r="B621" s="35" t="s">
        <v>660</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661</v>
      </c>
      <c r="B623" s="38" t="s">
        <v>662</v>
      </c>
      <c r="C623" s="36" t="s">
        <v>7</v>
      </c>
      <c r="D623" s="55">
        <v>5</v>
      </c>
      <c r="E623" s="32"/>
      <c r="F623" s="33">
        <f>D623*E623</f>
        <v>0</v>
      </c>
      <c r="G623" s="41"/>
      <c r="H623" s="42"/>
      <c r="I623" s="42"/>
    </row>
    <row r="624" spans="1:9" s="5" customFormat="1" ht="63" x14ac:dyDescent="0.25">
      <c r="A624" s="34"/>
      <c r="B624" s="35" t="s">
        <v>663</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664</v>
      </c>
      <c r="B626" s="38" t="s">
        <v>665</v>
      </c>
      <c r="C626" s="36" t="s">
        <v>7</v>
      </c>
      <c r="D626" s="55">
        <v>12</v>
      </c>
      <c r="E626" s="32"/>
      <c r="F626" s="33">
        <f>D626*E626</f>
        <v>0</v>
      </c>
      <c r="G626" s="41"/>
      <c r="H626" s="42"/>
      <c r="I626" s="42"/>
    </row>
    <row r="627" spans="1:9" s="5" customFormat="1" ht="83.25" customHeight="1" x14ac:dyDescent="0.25">
      <c r="A627" s="34"/>
      <c r="B627" s="35" t="s">
        <v>666</v>
      </c>
      <c r="C627" s="36"/>
      <c r="D627" s="55"/>
      <c r="E627" s="32"/>
      <c r="F627" s="33"/>
      <c r="G627" s="41"/>
      <c r="H627" s="42"/>
      <c r="I627" s="42"/>
    </row>
    <row r="628" spans="1:9" s="5" customFormat="1" ht="18" customHeight="1" x14ac:dyDescent="0.25">
      <c r="A628" s="92"/>
      <c r="B628" s="76"/>
      <c r="C628" s="218" t="s">
        <v>60</v>
      </c>
      <c r="D628" s="217"/>
      <c r="E628" s="217"/>
      <c r="F628" s="56">
        <f>SUM(F462:F627)</f>
        <v>0</v>
      </c>
      <c r="G628" s="41"/>
      <c r="H628" s="42"/>
      <c r="I628" s="42"/>
    </row>
    <row r="629" spans="1:9" s="5" customFormat="1" ht="18.75" x14ac:dyDescent="0.25">
      <c r="A629" s="24" t="s">
        <v>667</v>
      </c>
      <c r="B629" s="25" t="s">
        <v>668</v>
      </c>
      <c r="C629" s="26"/>
      <c r="D629" s="57"/>
      <c r="E629" s="32"/>
      <c r="F629" s="33"/>
      <c r="G629" s="41"/>
      <c r="H629" s="42"/>
      <c r="I629" s="42"/>
    </row>
    <row r="630" spans="1:9" s="5" customFormat="1" ht="18.75" x14ac:dyDescent="0.25">
      <c r="A630" s="34" t="s">
        <v>669</v>
      </c>
      <c r="B630" s="54" t="s">
        <v>318</v>
      </c>
      <c r="C630" s="36"/>
      <c r="D630" s="55"/>
      <c r="E630" s="32"/>
      <c r="F630" s="33"/>
      <c r="G630" s="41"/>
      <c r="H630" s="42"/>
      <c r="I630" s="42"/>
    </row>
    <row r="631" spans="1:9" s="5" customFormat="1" ht="31.5" x14ac:dyDescent="0.25">
      <c r="A631" s="34" t="s">
        <v>670</v>
      </c>
      <c r="B631" s="38" t="s">
        <v>671</v>
      </c>
      <c r="C631" s="36" t="s">
        <v>7</v>
      </c>
      <c r="D631" s="55">
        <v>33</v>
      </c>
      <c r="E631" s="32"/>
      <c r="F631" s="33">
        <f>D631*E631</f>
        <v>0</v>
      </c>
      <c r="G631" s="41"/>
      <c r="H631" s="42"/>
      <c r="I631" s="42"/>
    </row>
    <row r="632" spans="1:9" s="5" customFormat="1" ht="108.75" customHeight="1" x14ac:dyDescent="0.25">
      <c r="A632" s="34"/>
      <c r="B632" s="35" t="s">
        <v>672</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673</v>
      </c>
      <c r="B634" s="38" t="s">
        <v>674</v>
      </c>
      <c r="C634" s="36" t="s">
        <v>7</v>
      </c>
      <c r="D634" s="55">
        <v>5</v>
      </c>
      <c r="E634" s="32"/>
      <c r="F634" s="33">
        <f>D634*E634</f>
        <v>0</v>
      </c>
      <c r="G634" s="41"/>
      <c r="H634" s="42"/>
      <c r="I634" s="42"/>
    </row>
    <row r="635" spans="1:9" s="5" customFormat="1" ht="110.25" x14ac:dyDescent="0.25">
      <c r="A635" s="34"/>
      <c r="B635" s="35" t="s">
        <v>675</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676</v>
      </c>
      <c r="B637" s="38" t="s">
        <v>677</v>
      </c>
      <c r="C637" s="36" t="s">
        <v>7</v>
      </c>
      <c r="D637" s="55">
        <v>9</v>
      </c>
      <c r="E637" s="32"/>
      <c r="F637" s="33">
        <f>D637*E637</f>
        <v>0</v>
      </c>
      <c r="G637" s="41"/>
      <c r="H637" s="42"/>
      <c r="I637" s="42"/>
    </row>
    <row r="638" spans="1:9" s="5" customFormat="1" ht="110.25" x14ac:dyDescent="0.25">
      <c r="A638" s="34"/>
      <c r="B638" s="35" t="s">
        <v>678</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679</v>
      </c>
      <c r="B640" s="88" t="s">
        <v>680</v>
      </c>
      <c r="C640" s="36" t="s">
        <v>7</v>
      </c>
      <c r="D640" s="55">
        <v>6</v>
      </c>
      <c r="E640" s="32"/>
      <c r="F640" s="33">
        <f>D640*E640</f>
        <v>0</v>
      </c>
      <c r="G640" s="41"/>
      <c r="H640" s="42"/>
      <c r="I640" s="42"/>
    </row>
    <row r="641" spans="1:9" s="5" customFormat="1" ht="63" x14ac:dyDescent="0.25">
      <c r="A641" s="34"/>
      <c r="B641" s="87" t="s">
        <v>681</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682</v>
      </c>
      <c r="B643" s="47" t="s">
        <v>683</v>
      </c>
      <c r="C643" s="36" t="s">
        <v>22</v>
      </c>
      <c r="D643" s="55"/>
      <c r="E643" s="32"/>
      <c r="F643" s="33">
        <f>D643*E643</f>
        <v>0</v>
      </c>
      <c r="G643" s="41"/>
      <c r="H643" s="42"/>
      <c r="I643" s="42"/>
    </row>
    <row r="644" spans="1:9" s="5" customFormat="1" ht="110.25" hidden="1" x14ac:dyDescent="0.25">
      <c r="A644" s="34"/>
      <c r="B644" s="50" t="s">
        <v>684</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685</v>
      </c>
      <c r="B646" s="88" t="s">
        <v>686</v>
      </c>
      <c r="C646" s="36" t="s">
        <v>22</v>
      </c>
      <c r="D646" s="55">
        <v>85.97</v>
      </c>
      <c r="E646" s="32"/>
      <c r="F646" s="33">
        <f>D646*E646</f>
        <v>0</v>
      </c>
      <c r="G646" s="41"/>
      <c r="H646" s="42"/>
      <c r="I646" s="42"/>
    </row>
    <row r="647" spans="1:9" s="5" customFormat="1" ht="163.5" customHeight="1" x14ac:dyDescent="0.25">
      <c r="A647" s="34"/>
      <c r="B647" s="87" t="s">
        <v>687</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688</v>
      </c>
      <c r="B649" s="47" t="s">
        <v>689</v>
      </c>
      <c r="C649" s="36" t="s">
        <v>22</v>
      </c>
      <c r="D649" s="55"/>
      <c r="E649" s="32"/>
      <c r="F649" s="33">
        <f>D649*E649</f>
        <v>0</v>
      </c>
      <c r="G649" s="41"/>
      <c r="H649" s="42"/>
      <c r="I649" s="42"/>
    </row>
    <row r="650" spans="1:9" s="5" customFormat="1" ht="78.75" hidden="1" customHeight="1" x14ac:dyDescent="0.25">
      <c r="A650" s="34"/>
      <c r="B650" s="50" t="s">
        <v>690</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691</v>
      </c>
      <c r="B652" s="96" t="s">
        <v>692</v>
      </c>
      <c r="C652" s="36"/>
      <c r="D652" s="55"/>
      <c r="E652" s="32"/>
      <c r="F652" s="33"/>
      <c r="G652" s="41"/>
      <c r="H652" s="42"/>
      <c r="I652" s="42"/>
    </row>
    <row r="653" spans="1:9" s="5" customFormat="1" ht="110.25" hidden="1" x14ac:dyDescent="0.25">
      <c r="A653" s="34"/>
      <c r="B653" s="87" t="s">
        <v>693</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694</v>
      </c>
      <c r="B655" s="38" t="s">
        <v>695</v>
      </c>
      <c r="C655" s="36" t="s">
        <v>22</v>
      </c>
      <c r="D655" s="55"/>
      <c r="E655" s="32"/>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696</v>
      </c>
      <c r="B657" s="38" t="s">
        <v>697</v>
      </c>
      <c r="C657" s="36" t="s">
        <v>22</v>
      </c>
      <c r="D657" s="55"/>
      <c r="E657" s="32"/>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698</v>
      </c>
      <c r="B659" s="38" t="s">
        <v>699</v>
      </c>
      <c r="C659" s="36" t="s">
        <v>22</v>
      </c>
      <c r="D659" s="55"/>
      <c r="E659" s="32"/>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700</v>
      </c>
      <c r="B661" s="54" t="s">
        <v>701</v>
      </c>
      <c r="C661" s="36"/>
      <c r="D661" s="55"/>
      <c r="E661" s="32"/>
      <c r="F661" s="33"/>
      <c r="G661" s="41"/>
      <c r="H661" s="42"/>
      <c r="I661" s="42"/>
    </row>
    <row r="662" spans="1:9" s="5" customFormat="1" ht="94.5" hidden="1" x14ac:dyDescent="0.25">
      <c r="A662" s="34"/>
      <c r="B662" s="35" t="s">
        <v>702</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703</v>
      </c>
      <c r="B664" s="38" t="s">
        <v>704</v>
      </c>
      <c r="C664" s="36" t="s">
        <v>22</v>
      </c>
      <c r="D664" s="55">
        <v>59.61</v>
      </c>
      <c r="E664" s="32"/>
      <c r="F664" s="33">
        <f>D664*E664</f>
        <v>0</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705</v>
      </c>
      <c r="B666" s="38" t="s">
        <v>706</v>
      </c>
      <c r="C666" s="36" t="s">
        <v>22</v>
      </c>
      <c r="D666" s="55">
        <v>65.09</v>
      </c>
      <c r="E666" s="32"/>
      <c r="F666" s="33">
        <f>D666*E666</f>
        <v>0</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707</v>
      </c>
      <c r="B668" s="38" t="s">
        <v>708</v>
      </c>
      <c r="C668" s="36" t="s">
        <v>22</v>
      </c>
      <c r="D668" s="55">
        <v>107.4</v>
      </c>
      <c r="E668" s="32"/>
      <c r="F668" s="33">
        <f>D668*E668</f>
        <v>0</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709</v>
      </c>
      <c r="B670" s="38" t="s">
        <v>710</v>
      </c>
      <c r="C670" s="36" t="s">
        <v>22</v>
      </c>
      <c r="D670" s="55">
        <v>84.19</v>
      </c>
      <c r="E670" s="32"/>
      <c r="F670" s="33">
        <f>D670*E670</f>
        <v>0</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711</v>
      </c>
      <c r="B672" s="38" t="s">
        <v>712</v>
      </c>
      <c r="C672" s="36" t="s">
        <v>22</v>
      </c>
      <c r="D672" s="55">
        <v>678.01</v>
      </c>
      <c r="E672" s="32"/>
      <c r="F672" s="33">
        <f>D672*E672</f>
        <v>0</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713</v>
      </c>
      <c r="B674" s="54" t="s">
        <v>714</v>
      </c>
      <c r="C674" s="36"/>
      <c r="D674" s="55"/>
      <c r="E674" s="32"/>
      <c r="F674" s="33"/>
      <c r="G674" s="41"/>
      <c r="H674" s="42"/>
      <c r="I674" s="42"/>
    </row>
    <row r="675" spans="1:9" s="5" customFormat="1" ht="18.75" x14ac:dyDescent="0.25">
      <c r="A675" s="34" t="s">
        <v>715</v>
      </c>
      <c r="B675" s="38" t="s">
        <v>716</v>
      </c>
      <c r="C675" s="36" t="s">
        <v>7</v>
      </c>
      <c r="D675" s="55">
        <v>6</v>
      </c>
      <c r="E675" s="32"/>
      <c r="F675" s="33">
        <f>D675*E675</f>
        <v>0</v>
      </c>
      <c r="G675" s="41"/>
      <c r="H675" s="42"/>
      <c r="I675" s="42"/>
    </row>
    <row r="676" spans="1:9" s="5" customFormat="1" ht="74.25" customHeight="1" x14ac:dyDescent="0.25">
      <c r="A676" s="34"/>
      <c r="B676" s="35" t="s">
        <v>717</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718</v>
      </c>
      <c r="B678" s="47" t="s">
        <v>719</v>
      </c>
      <c r="C678" s="36" t="s">
        <v>7</v>
      </c>
      <c r="D678" s="55">
        <v>1</v>
      </c>
      <c r="E678" s="32"/>
      <c r="F678" s="33">
        <f>D678*E678</f>
        <v>0</v>
      </c>
      <c r="G678" s="41"/>
      <c r="H678" s="42"/>
      <c r="I678" s="42"/>
    </row>
    <row r="679" spans="1:9" s="5" customFormat="1" ht="83.25" customHeight="1" x14ac:dyDescent="0.25">
      <c r="A679" s="34"/>
      <c r="B679" s="50" t="s">
        <v>720</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721</v>
      </c>
      <c r="B681" s="38" t="s">
        <v>722</v>
      </c>
      <c r="C681" s="36" t="s">
        <v>7</v>
      </c>
      <c r="D681" s="55"/>
      <c r="E681" s="32"/>
      <c r="F681" s="33">
        <f>D681*E681</f>
        <v>0</v>
      </c>
      <c r="G681" s="41"/>
      <c r="H681" s="42"/>
      <c r="I681" s="42"/>
    </row>
    <row r="682" spans="1:9" s="5" customFormat="1" ht="82.5" hidden="1" customHeight="1" x14ac:dyDescent="0.25">
      <c r="A682" s="34"/>
      <c r="B682" s="35" t="s">
        <v>723</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724</v>
      </c>
      <c r="B684" s="38" t="s">
        <v>725</v>
      </c>
      <c r="C684" s="36" t="s">
        <v>7</v>
      </c>
      <c r="D684" s="55">
        <v>1</v>
      </c>
      <c r="E684" s="32"/>
      <c r="F684" s="33">
        <f>D684*E684</f>
        <v>0</v>
      </c>
      <c r="G684" s="41"/>
      <c r="H684" s="42"/>
      <c r="I684" s="42"/>
    </row>
    <row r="685" spans="1:9" s="5" customFormat="1" ht="79.5" customHeight="1" x14ac:dyDescent="0.25">
      <c r="A685" s="34"/>
      <c r="B685" s="35" t="s">
        <v>726</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727</v>
      </c>
      <c r="B687" s="54" t="s">
        <v>728</v>
      </c>
      <c r="C687" s="36"/>
      <c r="D687" s="55"/>
      <c r="E687" s="32"/>
      <c r="F687" s="33"/>
      <c r="G687" s="41"/>
      <c r="H687" s="42"/>
      <c r="I687" s="42"/>
    </row>
    <row r="688" spans="1:9" s="5" customFormat="1" ht="18.75" x14ac:dyDescent="0.25">
      <c r="A688" s="34" t="s">
        <v>729</v>
      </c>
      <c r="B688" s="38" t="s">
        <v>730</v>
      </c>
      <c r="C688" s="36" t="s">
        <v>7</v>
      </c>
      <c r="D688" s="55">
        <v>4</v>
      </c>
      <c r="E688" s="32"/>
      <c r="F688" s="33">
        <f>D688*E688</f>
        <v>0</v>
      </c>
      <c r="G688" s="41"/>
      <c r="H688" s="42"/>
      <c r="I688" s="42"/>
    </row>
    <row r="689" spans="1:9" s="5" customFormat="1" ht="51" customHeight="1" x14ac:dyDescent="0.25">
      <c r="A689" s="34"/>
      <c r="B689" s="35" t="s">
        <v>731</v>
      </c>
      <c r="C689" s="36"/>
      <c r="D689" s="55"/>
      <c r="E689" s="32"/>
      <c r="F689" s="33"/>
      <c r="G689" s="41"/>
      <c r="H689" s="42"/>
      <c r="I689" s="42"/>
    </row>
    <row r="690" spans="1:9" s="5" customFormat="1" ht="18" customHeight="1" x14ac:dyDescent="0.25">
      <c r="A690" s="84"/>
      <c r="B690" s="89"/>
      <c r="C690" s="218" t="s">
        <v>60</v>
      </c>
      <c r="D690" s="217"/>
      <c r="E690" s="217"/>
      <c r="F690" s="56">
        <f>SUM(F630:F689)</f>
        <v>0</v>
      </c>
      <c r="G690" s="41"/>
      <c r="H690" s="42"/>
      <c r="I690" s="42"/>
    </row>
    <row r="691" spans="1:9" s="5" customFormat="1" ht="18.75" x14ac:dyDescent="0.25">
      <c r="A691" s="24">
        <v>100000</v>
      </c>
      <c r="B691" s="25" t="s">
        <v>732</v>
      </c>
      <c r="C691" s="26"/>
      <c r="D691" s="57"/>
      <c r="E691" s="32"/>
      <c r="F691" s="33"/>
      <c r="G691" s="41"/>
      <c r="H691" s="42"/>
      <c r="I691" s="42"/>
    </row>
    <row r="692" spans="1:9" s="5" customFormat="1" ht="18.75" hidden="1" x14ac:dyDescent="0.25">
      <c r="A692" s="34" t="s">
        <v>733</v>
      </c>
      <c r="B692" s="54" t="s">
        <v>734</v>
      </c>
      <c r="C692" s="36"/>
      <c r="D692" s="55"/>
      <c r="E692" s="32"/>
      <c r="F692" s="33"/>
      <c r="G692" s="41"/>
      <c r="H692" s="42"/>
      <c r="I692" s="42"/>
    </row>
    <row r="693" spans="1:9" s="5" customFormat="1" ht="18.75" hidden="1" x14ac:dyDescent="0.25">
      <c r="A693" s="34" t="s">
        <v>735</v>
      </c>
      <c r="B693" s="38" t="s">
        <v>736</v>
      </c>
      <c r="C693" s="36" t="s">
        <v>7</v>
      </c>
      <c r="D693" s="55"/>
      <c r="E693" s="32">
        <v>56.96</v>
      </c>
      <c r="F693" s="33">
        <f>D693*E693</f>
        <v>0</v>
      </c>
      <c r="G693" s="41"/>
      <c r="H693" s="42"/>
      <c r="I693" s="42"/>
    </row>
    <row r="694" spans="1:9" s="5" customFormat="1" ht="47.25" hidden="1" x14ac:dyDescent="0.25">
      <c r="A694" s="34"/>
      <c r="B694" s="35" t="s">
        <v>737</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738</v>
      </c>
      <c r="B696" s="88" t="s">
        <v>739</v>
      </c>
      <c r="C696" s="36" t="s">
        <v>7</v>
      </c>
      <c r="D696" s="55">
        <v>5</v>
      </c>
      <c r="E696" s="32"/>
      <c r="F696" s="33">
        <f>D696*E696</f>
        <v>0</v>
      </c>
      <c r="G696" s="41"/>
      <c r="H696" s="42"/>
      <c r="I696" s="42"/>
    </row>
    <row r="697" spans="1:9" s="5" customFormat="1" ht="78.75" x14ac:dyDescent="0.25">
      <c r="A697" s="34"/>
      <c r="B697" s="87" t="s">
        <v>740</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741</v>
      </c>
      <c r="B699" s="54" t="s">
        <v>515</v>
      </c>
      <c r="C699" s="36"/>
      <c r="D699" s="55"/>
      <c r="E699" s="32"/>
      <c r="F699" s="33"/>
      <c r="G699" s="41"/>
      <c r="H699" s="42"/>
      <c r="I699" s="42"/>
    </row>
    <row r="700" spans="1:9" s="5" customFormat="1" ht="18.75" x14ac:dyDescent="0.25">
      <c r="A700" s="34" t="s">
        <v>742</v>
      </c>
      <c r="B700" s="38" t="s">
        <v>743</v>
      </c>
      <c r="C700" s="36" t="s">
        <v>7</v>
      </c>
      <c r="D700" s="55">
        <v>36</v>
      </c>
      <c r="E700" s="32"/>
      <c r="F700" s="33">
        <f>D700*E700</f>
        <v>0</v>
      </c>
      <c r="G700" s="41"/>
      <c r="H700" s="42"/>
      <c r="I700" s="42"/>
    </row>
    <row r="701" spans="1:9" s="5" customFormat="1" ht="78.75" x14ac:dyDescent="0.25">
      <c r="A701" s="34"/>
      <c r="B701" s="35" t="s">
        <v>744</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745</v>
      </c>
      <c r="B703" s="54" t="s">
        <v>746</v>
      </c>
      <c r="C703" s="36"/>
      <c r="D703" s="55"/>
      <c r="E703" s="32"/>
      <c r="F703" s="33"/>
      <c r="G703" s="41"/>
      <c r="H703" s="42"/>
      <c r="I703" s="42"/>
    </row>
    <row r="704" spans="1:9" s="5" customFormat="1" ht="78.75" hidden="1" x14ac:dyDescent="0.25">
      <c r="A704" s="34"/>
      <c r="B704" s="35" t="s">
        <v>747</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748</v>
      </c>
      <c r="B706" s="47" t="s">
        <v>749</v>
      </c>
      <c r="C706" s="36" t="s">
        <v>7</v>
      </c>
      <c r="D706" s="55">
        <v>37</v>
      </c>
      <c r="E706" s="32"/>
      <c r="F706" s="33">
        <f>D706*E706</f>
        <v>0</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750</v>
      </c>
      <c r="B708" s="47" t="s">
        <v>751</v>
      </c>
      <c r="C708" s="36" t="s">
        <v>7</v>
      </c>
      <c r="D708" s="55"/>
      <c r="E708" s="32"/>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752</v>
      </c>
      <c r="B710" s="47" t="s">
        <v>753</v>
      </c>
      <c r="C710" s="36" t="s">
        <v>7</v>
      </c>
      <c r="D710" s="55"/>
      <c r="E710" s="32"/>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754</v>
      </c>
      <c r="B712" s="47" t="s">
        <v>755</v>
      </c>
      <c r="C712" s="36" t="s">
        <v>7</v>
      </c>
      <c r="D712" s="55">
        <v>136</v>
      </c>
      <c r="E712" s="32"/>
      <c r="F712" s="33">
        <f>D712*E712</f>
        <v>0</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756</v>
      </c>
      <c r="B714" s="47" t="s">
        <v>757</v>
      </c>
      <c r="C714" s="36" t="s">
        <v>7</v>
      </c>
      <c r="D714" s="55"/>
      <c r="E714" s="32"/>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758</v>
      </c>
      <c r="B716" s="38" t="s">
        <v>759</v>
      </c>
      <c r="C716" s="36" t="s">
        <v>7</v>
      </c>
      <c r="D716" s="55">
        <v>17</v>
      </c>
      <c r="E716" s="32"/>
      <c r="F716" s="33">
        <f>D716*E716</f>
        <v>0</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760</v>
      </c>
      <c r="B718" s="38" t="s">
        <v>761</v>
      </c>
      <c r="C718" s="36" t="s">
        <v>7</v>
      </c>
      <c r="D718" s="55"/>
      <c r="E718" s="32"/>
      <c r="F718" s="33">
        <f>D718*E718</f>
        <v>0</v>
      </c>
      <c r="G718" s="41"/>
      <c r="H718" s="42"/>
      <c r="I718" s="42"/>
    </row>
    <row r="719" spans="1:9" s="5" customFormat="1" ht="63" hidden="1" x14ac:dyDescent="0.25">
      <c r="A719" s="34"/>
      <c r="B719" s="35" t="s">
        <v>762</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763</v>
      </c>
      <c r="B721" s="54" t="s">
        <v>764</v>
      </c>
      <c r="C721" s="36"/>
      <c r="D721" s="55"/>
      <c r="E721" s="32"/>
      <c r="F721" s="33"/>
      <c r="G721" s="41"/>
      <c r="H721" s="42"/>
      <c r="I721" s="42"/>
    </row>
    <row r="722" spans="1:9" s="5" customFormat="1" ht="18.75" x14ac:dyDescent="0.25">
      <c r="A722" s="34" t="s">
        <v>765</v>
      </c>
      <c r="B722" s="38" t="s">
        <v>766</v>
      </c>
      <c r="C722" s="36" t="s">
        <v>7</v>
      </c>
      <c r="D722" s="55">
        <v>174</v>
      </c>
      <c r="E722" s="32"/>
      <c r="F722" s="33">
        <f>D722*E722</f>
        <v>0</v>
      </c>
      <c r="G722" s="41"/>
      <c r="H722" s="42"/>
      <c r="I722" s="42"/>
    </row>
    <row r="723" spans="1:9" s="5" customFormat="1" ht="63" hidden="1" x14ac:dyDescent="0.25">
      <c r="A723" s="34"/>
      <c r="B723" s="35" t="s">
        <v>767</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768</v>
      </c>
      <c r="B725" s="38" t="s">
        <v>769</v>
      </c>
      <c r="C725" s="36" t="s">
        <v>7</v>
      </c>
      <c r="D725" s="55">
        <v>89</v>
      </c>
      <c r="E725" s="32"/>
      <c r="F725" s="33">
        <f>D725*E725</f>
        <v>0</v>
      </c>
      <c r="G725" s="41"/>
      <c r="H725" s="42"/>
      <c r="I725" s="42"/>
    </row>
    <row r="726" spans="1:9" s="5" customFormat="1" ht="47.25" hidden="1" x14ac:dyDescent="0.25">
      <c r="A726" s="34"/>
      <c r="B726" s="35" t="s">
        <v>770</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771</v>
      </c>
      <c r="B728" s="38" t="s">
        <v>772</v>
      </c>
      <c r="C728" s="36" t="s">
        <v>7</v>
      </c>
      <c r="D728" s="55">
        <v>20</v>
      </c>
      <c r="E728" s="32"/>
      <c r="F728" s="33">
        <f>D728*E728</f>
        <v>0</v>
      </c>
      <c r="G728" s="41"/>
      <c r="H728" s="42"/>
      <c r="I728" s="42"/>
    </row>
    <row r="729" spans="1:9" s="5" customFormat="1" ht="63" hidden="1" x14ac:dyDescent="0.25">
      <c r="A729" s="34"/>
      <c r="B729" s="35" t="s">
        <v>773</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774</v>
      </c>
      <c r="B731" s="38" t="s">
        <v>775</v>
      </c>
      <c r="C731" s="36" t="s">
        <v>7</v>
      </c>
      <c r="D731" s="55">
        <v>6</v>
      </c>
      <c r="E731" s="32"/>
      <c r="F731" s="33">
        <f>D731*E731</f>
        <v>0</v>
      </c>
      <c r="G731" s="41"/>
      <c r="H731" s="42"/>
      <c r="I731" s="42"/>
    </row>
    <row r="732" spans="1:9" s="5" customFormat="1" ht="63" hidden="1" x14ac:dyDescent="0.25">
      <c r="A732" s="34"/>
      <c r="B732" s="35" t="s">
        <v>776</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777</v>
      </c>
      <c r="B734" s="38" t="s">
        <v>778</v>
      </c>
      <c r="C734" s="36" t="s">
        <v>7</v>
      </c>
      <c r="D734" s="55">
        <v>1</v>
      </c>
      <c r="E734" s="32"/>
      <c r="F734" s="33">
        <f>D734*E734</f>
        <v>0</v>
      </c>
      <c r="G734" s="41"/>
      <c r="H734" s="42"/>
      <c r="I734" s="42"/>
    </row>
    <row r="735" spans="1:9" s="5" customFormat="1" ht="63" hidden="1" x14ac:dyDescent="0.25">
      <c r="A735" s="34"/>
      <c r="B735" s="35" t="s">
        <v>779</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780</v>
      </c>
      <c r="B737" s="64" t="s">
        <v>781</v>
      </c>
      <c r="C737" s="36" t="s">
        <v>7</v>
      </c>
      <c r="D737" s="55">
        <v>39</v>
      </c>
      <c r="E737" s="32"/>
      <c r="F737" s="33">
        <f>D737*E737</f>
        <v>0</v>
      </c>
      <c r="G737" s="41"/>
      <c r="H737" s="42"/>
      <c r="I737" s="42"/>
    </row>
    <row r="738" spans="1:9" s="5" customFormat="1" ht="63" hidden="1" x14ac:dyDescent="0.25">
      <c r="A738" s="34"/>
      <c r="B738" s="60" t="s">
        <v>782</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783</v>
      </c>
      <c r="B740" s="38" t="s">
        <v>784</v>
      </c>
      <c r="C740" s="36" t="s">
        <v>7</v>
      </c>
      <c r="D740" s="55"/>
      <c r="E740" s="32"/>
      <c r="F740" s="33">
        <f>D740*E740</f>
        <v>0</v>
      </c>
      <c r="G740" s="41"/>
      <c r="H740" s="42"/>
      <c r="I740" s="42"/>
    </row>
    <row r="741" spans="1:9" s="5" customFormat="1" ht="31.5" hidden="1" x14ac:dyDescent="0.25">
      <c r="A741" s="34"/>
      <c r="B741" s="35" t="s">
        <v>785</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786</v>
      </c>
      <c r="B743" s="38" t="s">
        <v>787</v>
      </c>
      <c r="C743" s="36" t="s">
        <v>7</v>
      </c>
      <c r="D743" s="55"/>
      <c r="E743" s="32"/>
      <c r="F743" s="33">
        <f>D743*E743</f>
        <v>0</v>
      </c>
      <c r="G743" s="41"/>
      <c r="H743" s="42"/>
      <c r="I743" s="42"/>
    </row>
    <row r="744" spans="1:9" s="5" customFormat="1" ht="31.5" hidden="1" x14ac:dyDescent="0.25">
      <c r="A744" s="34"/>
      <c r="B744" s="35" t="s">
        <v>785</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788</v>
      </c>
      <c r="B746" s="54" t="s">
        <v>789</v>
      </c>
      <c r="C746" s="36"/>
      <c r="D746" s="55"/>
      <c r="E746" s="32"/>
      <c r="F746" s="33"/>
      <c r="G746" s="41"/>
      <c r="H746" s="42"/>
      <c r="I746" s="42"/>
    </row>
    <row r="747" spans="1:9" s="5" customFormat="1" ht="94.5" hidden="1" x14ac:dyDescent="0.25">
      <c r="A747" s="34"/>
      <c r="B747" s="35" t="s">
        <v>790</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791</v>
      </c>
      <c r="B749" s="38" t="s">
        <v>792</v>
      </c>
      <c r="C749" s="36" t="s">
        <v>7</v>
      </c>
      <c r="D749" s="55">
        <v>44</v>
      </c>
      <c r="E749" s="32"/>
      <c r="F749" s="33">
        <f>D749*E749</f>
        <v>0</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793</v>
      </c>
      <c r="B751" s="38" t="s">
        <v>794</v>
      </c>
      <c r="C751" s="36" t="s">
        <v>7</v>
      </c>
      <c r="D751" s="55"/>
      <c r="E751" s="32"/>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795</v>
      </c>
      <c r="B753" s="38" t="s">
        <v>796</v>
      </c>
      <c r="C753" s="36" t="s">
        <v>7</v>
      </c>
      <c r="D753" s="55">
        <v>16</v>
      </c>
      <c r="E753" s="32"/>
      <c r="F753" s="33">
        <f>D753*E753</f>
        <v>0</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797</v>
      </c>
      <c r="B755" s="38" t="s">
        <v>798</v>
      </c>
      <c r="C755" s="36" t="s">
        <v>7</v>
      </c>
      <c r="D755" s="55">
        <v>14</v>
      </c>
      <c r="E755" s="32"/>
      <c r="F755" s="33">
        <f>D755*E755</f>
        <v>0</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799</v>
      </c>
      <c r="B757" s="38" t="s">
        <v>800</v>
      </c>
      <c r="C757" s="36" t="s">
        <v>7</v>
      </c>
      <c r="D757" s="55">
        <v>2</v>
      </c>
      <c r="E757" s="32"/>
      <c r="F757" s="33">
        <f>D757*E757</f>
        <v>0</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801</v>
      </c>
      <c r="B759" s="47" t="s">
        <v>802</v>
      </c>
      <c r="C759" s="80" t="s">
        <v>7</v>
      </c>
      <c r="D759" s="55"/>
      <c r="E759" s="32"/>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803</v>
      </c>
      <c r="B761" s="47" t="s">
        <v>804</v>
      </c>
      <c r="C761" s="80" t="s">
        <v>7</v>
      </c>
      <c r="D761" s="55"/>
      <c r="E761" s="32"/>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805</v>
      </c>
      <c r="B763" s="47" t="s">
        <v>806</v>
      </c>
      <c r="C763" s="80" t="s">
        <v>7</v>
      </c>
      <c r="D763" s="55"/>
      <c r="E763" s="32"/>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807</v>
      </c>
      <c r="B765" s="54" t="s">
        <v>808</v>
      </c>
      <c r="C765" s="36"/>
      <c r="D765" s="55"/>
      <c r="E765" s="32"/>
      <c r="F765" s="33"/>
      <c r="G765" s="41"/>
      <c r="H765" s="42"/>
      <c r="I765" s="42"/>
    </row>
    <row r="766" spans="1:9" s="5" customFormat="1" ht="78.75" hidden="1" x14ac:dyDescent="0.25">
      <c r="A766" s="34"/>
      <c r="B766" s="35" t="s">
        <v>809</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810</v>
      </c>
      <c r="B768" s="38" t="s">
        <v>811</v>
      </c>
      <c r="C768" s="36" t="s">
        <v>22</v>
      </c>
      <c r="D768" s="55"/>
      <c r="E768" s="32"/>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812</v>
      </c>
      <c r="B770" s="38" t="s">
        <v>813</v>
      </c>
      <c r="C770" s="36" t="s">
        <v>22</v>
      </c>
      <c r="D770" s="55">
        <v>2065.2199999999998</v>
      </c>
      <c r="E770" s="32"/>
      <c r="F770" s="33">
        <f>D770*E770</f>
        <v>0</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814</v>
      </c>
      <c r="B772" s="38" t="s">
        <v>815</v>
      </c>
      <c r="C772" s="36" t="s">
        <v>22</v>
      </c>
      <c r="D772" s="55">
        <v>230.41</v>
      </c>
      <c r="E772" s="32"/>
      <c r="F772" s="33">
        <f>D772*E772</f>
        <v>0</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816</v>
      </c>
      <c r="B774" s="38" t="s">
        <v>817</v>
      </c>
      <c r="C774" s="36" t="s">
        <v>22</v>
      </c>
      <c r="D774" s="55">
        <v>510.51</v>
      </c>
      <c r="E774" s="32"/>
      <c r="F774" s="33">
        <f>D774*E774</f>
        <v>0</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818</v>
      </c>
      <c r="B776" s="54" t="s">
        <v>819</v>
      </c>
      <c r="C776" s="36"/>
      <c r="D776" s="55"/>
      <c r="E776" s="32"/>
      <c r="F776" s="33"/>
      <c r="G776" s="41"/>
      <c r="H776" s="42"/>
      <c r="I776" s="42"/>
    </row>
    <row r="777" spans="1:9" s="5" customFormat="1" ht="78.75" hidden="1" x14ac:dyDescent="0.25">
      <c r="A777" s="34"/>
      <c r="B777" s="35" t="s">
        <v>820</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821</v>
      </c>
      <c r="B779" s="38" t="s">
        <v>822</v>
      </c>
      <c r="C779" s="36" t="s">
        <v>22</v>
      </c>
      <c r="D779" s="55">
        <v>273.16000000000003</v>
      </c>
      <c r="E779" s="32"/>
      <c r="F779" s="33">
        <f>D779*E779</f>
        <v>0</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823</v>
      </c>
      <c r="B781" s="38" t="s">
        <v>824</v>
      </c>
      <c r="C781" s="36" t="s">
        <v>22</v>
      </c>
      <c r="D781" s="55">
        <v>34</v>
      </c>
      <c r="E781" s="32"/>
      <c r="F781" s="33">
        <f>D781*E781</f>
        <v>0</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825</v>
      </c>
      <c r="B783" s="38" t="s">
        <v>826</v>
      </c>
      <c r="C783" s="36" t="s">
        <v>22</v>
      </c>
      <c r="D783" s="55">
        <v>11.02</v>
      </c>
      <c r="E783" s="32"/>
      <c r="F783" s="33">
        <f>D783*E783</f>
        <v>0</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827</v>
      </c>
      <c r="B785" s="38" t="s">
        <v>828</v>
      </c>
      <c r="C785" s="36" t="s">
        <v>22</v>
      </c>
      <c r="D785" s="55"/>
      <c r="E785" s="32"/>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829</v>
      </c>
      <c r="B787" s="38" t="s">
        <v>830</v>
      </c>
      <c r="C787" s="36" t="s">
        <v>22</v>
      </c>
      <c r="D787" s="55"/>
      <c r="E787" s="32"/>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831</v>
      </c>
      <c r="B789" s="38" t="s">
        <v>832</v>
      </c>
      <c r="C789" s="36" t="s">
        <v>22</v>
      </c>
      <c r="D789" s="55">
        <v>178.8</v>
      </c>
      <c r="E789" s="32"/>
      <c r="F789" s="33">
        <f>D789*E789</f>
        <v>0</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833</v>
      </c>
      <c r="B791" s="38" t="s">
        <v>834</v>
      </c>
      <c r="C791" s="36" t="s">
        <v>22</v>
      </c>
      <c r="D791" s="55">
        <v>3688.68</v>
      </c>
      <c r="E791" s="32"/>
      <c r="F791" s="33">
        <f>D791*E791</f>
        <v>0</v>
      </c>
      <c r="G791" s="41"/>
      <c r="H791" s="42"/>
      <c r="I791" s="42"/>
    </row>
    <row r="792" spans="1:9" s="5" customFormat="1" ht="78.75" hidden="1" x14ac:dyDescent="0.25">
      <c r="A792" s="34"/>
      <c r="B792" s="35" t="s">
        <v>835</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836</v>
      </c>
      <c r="B794" s="54" t="s">
        <v>837</v>
      </c>
      <c r="C794" s="36"/>
      <c r="D794" s="55"/>
      <c r="E794" s="32"/>
      <c r="F794" s="33"/>
      <c r="G794" s="41"/>
      <c r="H794" s="42"/>
      <c r="I794" s="42"/>
    </row>
    <row r="795" spans="1:9" s="5" customFormat="1" ht="110.25" hidden="1" x14ac:dyDescent="0.25">
      <c r="A795" s="34"/>
      <c r="B795" s="35" t="s">
        <v>838</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839</v>
      </c>
      <c r="B797" s="38" t="s">
        <v>840</v>
      </c>
      <c r="C797" s="36" t="s">
        <v>7</v>
      </c>
      <c r="D797" s="55"/>
      <c r="E797" s="32"/>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841</v>
      </c>
      <c r="B799" s="38" t="s">
        <v>842</v>
      </c>
      <c r="C799" s="36" t="s">
        <v>7</v>
      </c>
      <c r="D799" s="55"/>
      <c r="E799" s="32"/>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843</v>
      </c>
      <c r="B801" s="38" t="s">
        <v>844</v>
      </c>
      <c r="C801" s="36" t="s">
        <v>7</v>
      </c>
      <c r="D801" s="55"/>
      <c r="E801" s="32"/>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845</v>
      </c>
      <c r="B803" s="38" t="s">
        <v>846</v>
      </c>
      <c r="C803" s="36" t="s">
        <v>7</v>
      </c>
      <c r="D803" s="55"/>
      <c r="E803" s="32"/>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847</v>
      </c>
      <c r="B805" s="38" t="s">
        <v>848</v>
      </c>
      <c r="C805" s="36" t="s">
        <v>7</v>
      </c>
      <c r="D805" s="55">
        <v>105</v>
      </c>
      <c r="E805" s="32"/>
      <c r="F805" s="33">
        <f>D805*E805</f>
        <v>0</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849</v>
      </c>
      <c r="B807" s="38" t="s">
        <v>850</v>
      </c>
      <c r="C807" s="36" t="s">
        <v>7</v>
      </c>
      <c r="D807" s="55"/>
      <c r="E807" s="32"/>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851</v>
      </c>
      <c r="B809" s="38" t="s">
        <v>852</v>
      </c>
      <c r="C809" s="36" t="s">
        <v>7</v>
      </c>
      <c r="D809" s="55"/>
      <c r="E809" s="32"/>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853</v>
      </c>
      <c r="B811" s="38" t="s">
        <v>854</v>
      </c>
      <c r="C811" s="36" t="s">
        <v>7</v>
      </c>
      <c r="D811" s="55"/>
      <c r="E811" s="32"/>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855</v>
      </c>
      <c r="B813" s="38" t="s">
        <v>856</v>
      </c>
      <c r="C813" s="36" t="s">
        <v>7</v>
      </c>
      <c r="D813" s="55"/>
      <c r="E813" s="32"/>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857</v>
      </c>
      <c r="B815" s="38" t="s">
        <v>858</v>
      </c>
      <c r="C815" s="36" t="s">
        <v>7</v>
      </c>
      <c r="D815" s="55"/>
      <c r="E815" s="32"/>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859</v>
      </c>
      <c r="B817" s="38" t="s">
        <v>860</v>
      </c>
      <c r="C817" s="36" t="s">
        <v>7</v>
      </c>
      <c r="D817" s="55"/>
      <c r="E817" s="32"/>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861</v>
      </c>
      <c r="B819" s="38" t="s">
        <v>862</v>
      </c>
      <c r="C819" s="36" t="s">
        <v>7</v>
      </c>
      <c r="D819" s="55"/>
      <c r="E819" s="32"/>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863</v>
      </c>
      <c r="B821" s="38" t="s">
        <v>864</v>
      </c>
      <c r="C821" s="36" t="s">
        <v>7</v>
      </c>
      <c r="D821" s="55"/>
      <c r="E821" s="32"/>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865</v>
      </c>
      <c r="B823" s="38" t="s">
        <v>866</v>
      </c>
      <c r="C823" s="36" t="s">
        <v>7</v>
      </c>
      <c r="D823" s="55"/>
      <c r="E823" s="32"/>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867</v>
      </c>
      <c r="B825" s="38" t="s">
        <v>868</v>
      </c>
      <c r="C825" s="36" t="s">
        <v>7</v>
      </c>
      <c r="D825" s="55"/>
      <c r="E825" s="32"/>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869</v>
      </c>
      <c r="B827" s="38" t="s">
        <v>870</v>
      </c>
      <c r="C827" s="36" t="s">
        <v>7</v>
      </c>
      <c r="D827" s="55"/>
      <c r="E827" s="32"/>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871</v>
      </c>
      <c r="B829" s="96" t="s">
        <v>872</v>
      </c>
      <c r="C829" s="36"/>
      <c r="D829" s="55"/>
      <c r="E829" s="32"/>
      <c r="F829" s="33"/>
      <c r="G829" s="41"/>
      <c r="H829" s="42"/>
      <c r="I829" s="42"/>
    </row>
    <row r="830" spans="1:9" s="5" customFormat="1" ht="141.75" hidden="1" x14ac:dyDescent="0.25">
      <c r="A830" s="34"/>
      <c r="B830" s="87" t="s">
        <v>873</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874</v>
      </c>
      <c r="B832" s="88" t="s">
        <v>875</v>
      </c>
      <c r="C832" s="36" t="s">
        <v>22</v>
      </c>
      <c r="D832" s="55"/>
      <c r="E832" s="32"/>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876</v>
      </c>
      <c r="B834" s="88" t="s">
        <v>877</v>
      </c>
      <c r="C834" s="36" t="s">
        <v>22</v>
      </c>
      <c r="D834" s="55"/>
      <c r="E834" s="32"/>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878</v>
      </c>
      <c r="B836" s="88" t="s">
        <v>879</v>
      </c>
      <c r="C836" s="36" t="s">
        <v>22</v>
      </c>
      <c r="D836" s="55"/>
      <c r="E836" s="32"/>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880</v>
      </c>
      <c r="B838" s="88" t="s">
        <v>881</v>
      </c>
      <c r="C838" s="36" t="s">
        <v>22</v>
      </c>
      <c r="D838" s="55">
        <v>166.94</v>
      </c>
      <c r="E838" s="32"/>
      <c r="F838" s="33">
        <f>D838*E838</f>
        <v>0</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882</v>
      </c>
      <c r="B840" s="88" t="s">
        <v>883</v>
      </c>
      <c r="C840" s="36" t="s">
        <v>22</v>
      </c>
      <c r="D840" s="55">
        <v>104.64</v>
      </c>
      <c r="E840" s="32"/>
      <c r="F840" s="33">
        <f>D840*E840</f>
        <v>0</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884</v>
      </c>
      <c r="B842" s="88" t="s">
        <v>885</v>
      </c>
      <c r="C842" s="36" t="s">
        <v>22</v>
      </c>
      <c r="D842" s="55">
        <v>57.12</v>
      </c>
      <c r="E842" s="32"/>
      <c r="F842" s="33">
        <f>D842*E842</f>
        <v>0</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886</v>
      </c>
      <c r="B844" s="54" t="s">
        <v>887</v>
      </c>
      <c r="C844" s="36"/>
      <c r="D844" s="55"/>
      <c r="E844" s="32"/>
      <c r="F844" s="33"/>
      <c r="G844" s="41"/>
      <c r="H844" s="42"/>
      <c r="I844" s="42"/>
    </row>
    <row r="845" spans="1:9" s="5" customFormat="1" ht="110.25" hidden="1" x14ac:dyDescent="0.25">
      <c r="A845" s="34"/>
      <c r="B845" s="35" t="s">
        <v>888</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889</v>
      </c>
      <c r="B847" s="39" t="s">
        <v>890</v>
      </c>
      <c r="C847" s="36" t="s">
        <v>22</v>
      </c>
      <c r="D847" s="55"/>
      <c r="E847" s="32"/>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891</v>
      </c>
      <c r="B849" s="39" t="s">
        <v>892</v>
      </c>
      <c r="C849" s="36" t="s">
        <v>22</v>
      </c>
      <c r="D849" s="55">
        <v>1012.28</v>
      </c>
      <c r="E849" s="32"/>
      <c r="F849" s="33">
        <f>D849*E849</f>
        <v>0</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893</v>
      </c>
      <c r="B851" s="39" t="s">
        <v>894</v>
      </c>
      <c r="C851" s="36" t="s">
        <v>22</v>
      </c>
      <c r="D851" s="55">
        <v>448.21</v>
      </c>
      <c r="E851" s="32"/>
      <c r="F851" s="33">
        <f>D851*E851</f>
        <v>0</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895</v>
      </c>
      <c r="B853" s="54" t="s">
        <v>896</v>
      </c>
      <c r="C853" s="36"/>
      <c r="D853" s="55"/>
      <c r="E853" s="32"/>
      <c r="F853" s="33"/>
      <c r="G853" s="41"/>
      <c r="H853" s="42"/>
      <c r="I853" s="42"/>
    </row>
    <row r="854" spans="1:9" s="5" customFormat="1" ht="157.5" hidden="1" x14ac:dyDescent="0.25">
      <c r="A854" s="34"/>
      <c r="B854" s="35" t="s">
        <v>897</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898</v>
      </c>
      <c r="B856" s="88" t="s">
        <v>875</v>
      </c>
      <c r="C856" s="36" t="s">
        <v>22</v>
      </c>
      <c r="D856" s="55"/>
      <c r="E856" s="32"/>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899</v>
      </c>
      <c r="B858" s="88" t="s">
        <v>877</v>
      </c>
      <c r="C858" s="36" t="s">
        <v>22</v>
      </c>
      <c r="D858" s="55"/>
      <c r="E858" s="32"/>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900</v>
      </c>
      <c r="B860" s="88" t="s">
        <v>879</v>
      </c>
      <c r="C860" s="36" t="s">
        <v>22</v>
      </c>
      <c r="D860" s="55"/>
      <c r="E860" s="32"/>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901</v>
      </c>
      <c r="B862" s="88" t="s">
        <v>881</v>
      </c>
      <c r="C862" s="36" t="s">
        <v>22</v>
      </c>
      <c r="D862" s="55">
        <v>241.38</v>
      </c>
      <c r="E862" s="32"/>
      <c r="F862" s="33">
        <f>D862*E862</f>
        <v>0</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902</v>
      </c>
      <c r="B864" s="88" t="s">
        <v>883</v>
      </c>
      <c r="C864" s="36" t="s">
        <v>22</v>
      </c>
      <c r="D864" s="55"/>
      <c r="E864" s="32"/>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903</v>
      </c>
      <c r="B866" s="54" t="s">
        <v>714</v>
      </c>
      <c r="C866" s="36"/>
      <c r="D866" s="55"/>
      <c r="E866" s="32"/>
      <c r="F866" s="33"/>
      <c r="G866" s="41"/>
      <c r="H866" s="42"/>
      <c r="I866" s="42"/>
    </row>
    <row r="867" spans="1:9" s="5" customFormat="1" ht="18.75" hidden="1" x14ac:dyDescent="0.25">
      <c r="A867" s="34" t="s">
        <v>904</v>
      </c>
      <c r="B867" s="38" t="s">
        <v>905</v>
      </c>
      <c r="C867" s="36" t="s">
        <v>7</v>
      </c>
      <c r="D867" s="55"/>
      <c r="E867" s="32"/>
      <c r="F867" s="33">
        <f>D867*E867</f>
        <v>0</v>
      </c>
      <c r="G867" s="41"/>
      <c r="H867" s="42"/>
      <c r="I867" s="42"/>
    </row>
    <row r="868" spans="1:9" s="5" customFormat="1" ht="47.25" hidden="1" x14ac:dyDescent="0.25">
      <c r="A868" s="34"/>
      <c r="B868" s="35" t="s">
        <v>906</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907</v>
      </c>
      <c r="B870" s="38" t="s">
        <v>908</v>
      </c>
      <c r="C870" s="36" t="s">
        <v>7</v>
      </c>
      <c r="D870" s="55">
        <v>227</v>
      </c>
      <c r="E870" s="32"/>
      <c r="F870" s="33">
        <f>D870*E870</f>
        <v>0</v>
      </c>
      <c r="G870" s="41"/>
      <c r="H870" s="42"/>
      <c r="I870" s="42"/>
    </row>
    <row r="871" spans="1:9" s="5" customFormat="1" ht="63" hidden="1" x14ac:dyDescent="0.25">
      <c r="A871" s="34"/>
      <c r="B871" s="35" t="s">
        <v>909</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910</v>
      </c>
      <c r="B873" s="38" t="s">
        <v>911</v>
      </c>
      <c r="C873" s="36" t="s">
        <v>7</v>
      </c>
      <c r="D873" s="55">
        <v>92</v>
      </c>
      <c r="E873" s="32"/>
      <c r="F873" s="33">
        <f>D873*E873</f>
        <v>0</v>
      </c>
      <c r="G873" s="41"/>
      <c r="H873" s="42"/>
      <c r="I873" s="42"/>
    </row>
    <row r="874" spans="1:9" s="5" customFormat="1" ht="63" hidden="1" x14ac:dyDescent="0.25">
      <c r="A874" s="34"/>
      <c r="B874" s="35" t="s">
        <v>912</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913</v>
      </c>
      <c r="B876" s="38" t="s">
        <v>914</v>
      </c>
      <c r="C876" s="36" t="s">
        <v>7</v>
      </c>
      <c r="D876" s="55">
        <v>18</v>
      </c>
      <c r="E876" s="32"/>
      <c r="F876" s="33">
        <f>D876*E876</f>
        <v>0</v>
      </c>
      <c r="G876" s="41"/>
      <c r="H876" s="42"/>
      <c r="I876" s="42"/>
    </row>
    <row r="877" spans="1:9" s="5" customFormat="1" ht="63" hidden="1" x14ac:dyDescent="0.25">
      <c r="A877" s="34"/>
      <c r="B877" s="35" t="s">
        <v>915</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916</v>
      </c>
      <c r="B879" s="38" t="s">
        <v>917</v>
      </c>
      <c r="C879" s="36" t="s">
        <v>7</v>
      </c>
      <c r="D879" s="55"/>
      <c r="E879" s="32"/>
      <c r="F879" s="33">
        <f>D879*E879</f>
        <v>0</v>
      </c>
      <c r="G879" s="41"/>
      <c r="H879" s="42"/>
      <c r="I879" s="42"/>
    </row>
    <row r="880" spans="1:9" s="5" customFormat="1" ht="63" hidden="1" x14ac:dyDescent="0.25">
      <c r="A880" s="34"/>
      <c r="B880" s="35" t="s">
        <v>918</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919</v>
      </c>
      <c r="B882" s="38" t="s">
        <v>920</v>
      </c>
      <c r="C882" s="36" t="s">
        <v>7</v>
      </c>
      <c r="D882" s="55"/>
      <c r="E882" s="32"/>
      <c r="F882" s="33">
        <f>D882*E882</f>
        <v>0</v>
      </c>
      <c r="G882" s="41"/>
      <c r="H882" s="42"/>
      <c r="I882" s="42"/>
    </row>
    <row r="883" spans="1:9" s="5" customFormat="1" ht="141.75" hidden="1" x14ac:dyDescent="0.25">
      <c r="A883" s="34"/>
      <c r="B883" s="35" t="s">
        <v>921</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922</v>
      </c>
      <c r="B885" s="47" t="s">
        <v>923</v>
      </c>
      <c r="C885" s="36" t="s">
        <v>7</v>
      </c>
      <c r="D885" s="55"/>
      <c r="E885" s="32"/>
      <c r="F885" s="33">
        <f>D885*E885</f>
        <v>0</v>
      </c>
      <c r="G885" s="41"/>
      <c r="H885" s="42"/>
      <c r="I885" s="42"/>
    </row>
    <row r="886" spans="1:9" s="5" customFormat="1" ht="94.5" hidden="1" x14ac:dyDescent="0.25">
      <c r="A886" s="34"/>
      <c r="B886" s="50" t="s">
        <v>924</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925</v>
      </c>
      <c r="B888" s="38" t="s">
        <v>926</v>
      </c>
      <c r="C888" s="36" t="s">
        <v>7</v>
      </c>
      <c r="D888" s="55"/>
      <c r="E888" s="32"/>
      <c r="F888" s="33">
        <f>D888*E888</f>
        <v>0</v>
      </c>
      <c r="G888" s="41"/>
      <c r="H888" s="42"/>
      <c r="I888" s="42"/>
    </row>
    <row r="889" spans="1:9" s="5" customFormat="1" ht="78.75" hidden="1" x14ac:dyDescent="0.25">
      <c r="A889" s="34"/>
      <c r="B889" s="35" t="s">
        <v>927</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928</v>
      </c>
      <c r="B891" s="54" t="s">
        <v>929</v>
      </c>
      <c r="C891" s="36"/>
      <c r="D891" s="55"/>
      <c r="E891" s="32"/>
      <c r="F891" s="33"/>
      <c r="G891" s="41"/>
      <c r="H891" s="42"/>
      <c r="I891" s="42"/>
    </row>
    <row r="892" spans="1:9" s="5" customFormat="1" ht="47.25" hidden="1" x14ac:dyDescent="0.25">
      <c r="A892" s="34"/>
      <c r="B892" s="35" t="s">
        <v>930</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931</v>
      </c>
      <c r="B894" s="38" t="s">
        <v>932</v>
      </c>
      <c r="C894" s="36" t="s">
        <v>7</v>
      </c>
      <c r="D894" s="55"/>
      <c r="E894" s="32"/>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933</v>
      </c>
      <c r="B896" s="38" t="s">
        <v>934</v>
      </c>
      <c r="C896" s="36" t="s">
        <v>7</v>
      </c>
      <c r="D896" s="55"/>
      <c r="E896" s="32"/>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935</v>
      </c>
      <c r="B898" s="38" t="s">
        <v>936</v>
      </c>
      <c r="C898" s="36" t="s">
        <v>7</v>
      </c>
      <c r="D898" s="55"/>
      <c r="E898" s="32"/>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937</v>
      </c>
      <c r="B900" s="38" t="s">
        <v>938</v>
      </c>
      <c r="C900" s="36" t="s">
        <v>7</v>
      </c>
      <c r="D900" s="55"/>
      <c r="E900" s="32"/>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939</v>
      </c>
      <c r="B902" s="38" t="s">
        <v>940</v>
      </c>
      <c r="C902" s="36" t="s">
        <v>7</v>
      </c>
      <c r="D902" s="55"/>
      <c r="E902" s="32"/>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941</v>
      </c>
      <c r="B904" s="38" t="s">
        <v>942</v>
      </c>
      <c r="C904" s="36" t="s">
        <v>7</v>
      </c>
      <c r="D904" s="55"/>
      <c r="E904" s="32"/>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943</v>
      </c>
      <c r="B906" s="38" t="s">
        <v>944</v>
      </c>
      <c r="C906" s="36" t="s">
        <v>7</v>
      </c>
      <c r="D906" s="55"/>
      <c r="E906" s="32"/>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945</v>
      </c>
      <c r="B908" s="38" t="s">
        <v>946</v>
      </c>
      <c r="C908" s="36" t="s">
        <v>7</v>
      </c>
      <c r="D908" s="55"/>
      <c r="E908" s="32"/>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947</v>
      </c>
      <c r="B910" s="38" t="s">
        <v>948</v>
      </c>
      <c r="C910" s="36" t="s">
        <v>7</v>
      </c>
      <c r="D910" s="55"/>
      <c r="E910" s="32"/>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949</v>
      </c>
      <c r="B912" s="38" t="s">
        <v>950</v>
      </c>
      <c r="C912" s="36" t="s">
        <v>7</v>
      </c>
      <c r="D912" s="55"/>
      <c r="E912" s="32"/>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951</v>
      </c>
      <c r="B914" s="38" t="s">
        <v>952</v>
      </c>
      <c r="C914" s="36" t="s">
        <v>7</v>
      </c>
      <c r="D914" s="55"/>
      <c r="E914" s="32"/>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953</v>
      </c>
      <c r="B916" s="88" t="s">
        <v>954</v>
      </c>
      <c r="C916" s="36" t="s">
        <v>7</v>
      </c>
      <c r="D916" s="55"/>
      <c r="E916" s="32"/>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955</v>
      </c>
      <c r="B918" s="88" t="s">
        <v>956</v>
      </c>
      <c r="C918" s="36" t="s">
        <v>7</v>
      </c>
      <c r="D918" s="55"/>
      <c r="E918" s="32"/>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957</v>
      </c>
      <c r="B920" s="88" t="s">
        <v>958</v>
      </c>
      <c r="C920" s="36" t="s">
        <v>7</v>
      </c>
      <c r="D920" s="55"/>
      <c r="E920" s="32"/>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959</v>
      </c>
      <c r="B922" s="88" t="s">
        <v>960</v>
      </c>
      <c r="C922" s="36" t="s">
        <v>7</v>
      </c>
      <c r="D922" s="55"/>
      <c r="E922" s="32"/>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961</v>
      </c>
      <c r="B924" s="54" t="s">
        <v>962</v>
      </c>
      <c r="C924" s="36"/>
      <c r="D924" s="55"/>
      <c r="E924" s="32"/>
      <c r="F924" s="33"/>
      <c r="G924" s="41"/>
      <c r="H924" s="42"/>
      <c r="I924" s="42"/>
    </row>
    <row r="925" spans="1:9" s="5" customFormat="1" ht="94.5" hidden="1" x14ac:dyDescent="0.25">
      <c r="A925" s="34"/>
      <c r="B925" s="35" t="s">
        <v>963</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964</v>
      </c>
      <c r="B927" s="88" t="s">
        <v>965</v>
      </c>
      <c r="C927" s="36" t="s">
        <v>7</v>
      </c>
      <c r="D927" s="55">
        <v>2</v>
      </c>
      <c r="E927" s="32"/>
      <c r="F927" s="33">
        <f>D927*E927</f>
        <v>0</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966</v>
      </c>
      <c r="B929" s="88" t="s">
        <v>967</v>
      </c>
      <c r="C929" s="36" t="s">
        <v>7</v>
      </c>
      <c r="D929" s="55">
        <v>1</v>
      </c>
      <c r="E929" s="32"/>
      <c r="F929" s="33">
        <f>D929*E929</f>
        <v>0</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968</v>
      </c>
      <c r="B931" s="88" t="s">
        <v>969</v>
      </c>
      <c r="C931" s="36" t="s">
        <v>7</v>
      </c>
      <c r="D931" s="55">
        <v>2</v>
      </c>
      <c r="E931" s="32"/>
      <c r="F931" s="33">
        <f>D931*E931</f>
        <v>0</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970</v>
      </c>
      <c r="B933" s="88" t="s">
        <v>971</v>
      </c>
      <c r="C933" s="36" t="s">
        <v>7</v>
      </c>
      <c r="D933" s="55">
        <v>1</v>
      </c>
      <c r="E933" s="32"/>
      <c r="F933" s="33">
        <f>D933*E933</f>
        <v>0</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972</v>
      </c>
      <c r="B935" s="88" t="s">
        <v>973</v>
      </c>
      <c r="C935" s="36" t="s">
        <v>7</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974</v>
      </c>
      <c r="B937" s="88" t="s">
        <v>975</v>
      </c>
      <c r="C937" s="36" t="s">
        <v>7</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8" t="s">
        <v>60</v>
      </c>
      <c r="D939" s="217"/>
      <c r="E939" s="217"/>
      <c r="F939" s="56">
        <f>SUM(F692:F938)</f>
        <v>0</v>
      </c>
      <c r="G939" s="41"/>
      <c r="H939" s="42"/>
      <c r="I939" s="42"/>
    </row>
    <row r="940" spans="1:9" s="5" customFormat="1" ht="18.75" x14ac:dyDescent="0.25">
      <c r="A940" s="24">
        <v>110000</v>
      </c>
      <c r="B940" s="25" t="s">
        <v>976</v>
      </c>
      <c r="C940" s="26"/>
      <c r="D940" s="57"/>
      <c r="E940" s="32"/>
      <c r="F940" s="33"/>
      <c r="G940" s="41"/>
      <c r="H940" s="42"/>
      <c r="I940" s="42"/>
    </row>
    <row r="941" spans="1:9" s="5" customFormat="1" ht="31.5" hidden="1" x14ac:dyDescent="0.25">
      <c r="A941" s="30">
        <v>110100</v>
      </c>
      <c r="B941" s="91" t="s">
        <v>977</v>
      </c>
      <c r="C941" s="36"/>
      <c r="D941" s="55"/>
      <c r="E941" s="32"/>
      <c r="F941" s="33"/>
      <c r="G941" s="41"/>
      <c r="H941" s="42"/>
      <c r="I941" s="42"/>
    </row>
    <row r="942" spans="1:9" s="5" customFormat="1" ht="207" hidden="1" customHeight="1" x14ac:dyDescent="0.25">
      <c r="A942" s="34"/>
      <c r="B942" s="35" t="s">
        <v>978</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979</v>
      </c>
      <c r="B944" s="38" t="s">
        <v>980</v>
      </c>
      <c r="C944" s="36" t="s">
        <v>7</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981</v>
      </c>
      <c r="B946" s="38" t="s">
        <v>982</v>
      </c>
      <c r="C946" s="36" t="s">
        <v>7</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983</v>
      </c>
      <c r="B948" s="38" t="s">
        <v>984</v>
      </c>
      <c r="C948" s="36" t="s">
        <v>7</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985</v>
      </c>
      <c r="B950" s="38" t="s">
        <v>986</v>
      </c>
      <c r="C950" s="36" t="s">
        <v>7</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987</v>
      </c>
      <c r="B952" s="38" t="s">
        <v>988</v>
      </c>
      <c r="C952" s="36" t="s">
        <v>7</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989</v>
      </c>
      <c r="B954" s="38" t="s">
        <v>990</v>
      </c>
      <c r="C954" s="36" t="s">
        <v>7</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991</v>
      </c>
      <c r="B956" s="38" t="s">
        <v>992</v>
      </c>
      <c r="C956" s="36" t="s">
        <v>7</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993</v>
      </c>
      <c r="B958" s="54" t="s">
        <v>994</v>
      </c>
      <c r="C958" s="36"/>
      <c r="D958" s="55"/>
      <c r="E958" s="32"/>
      <c r="F958" s="33"/>
      <c r="G958" s="41"/>
      <c r="H958" s="42"/>
      <c r="I958" s="42"/>
    </row>
    <row r="959" spans="1:9" s="5" customFormat="1" ht="18.75" hidden="1" x14ac:dyDescent="0.25">
      <c r="A959" s="34" t="s">
        <v>995</v>
      </c>
      <c r="B959" s="38" t="s">
        <v>996</v>
      </c>
      <c r="C959" s="36" t="s">
        <v>7</v>
      </c>
      <c r="D959" s="55"/>
      <c r="E959" s="32">
        <v>237.87</v>
      </c>
      <c r="F959" s="33">
        <f>D959*E959</f>
        <v>0</v>
      </c>
      <c r="G959" s="41"/>
      <c r="H959" s="42"/>
      <c r="I959" s="42"/>
    </row>
    <row r="960" spans="1:9" s="5" customFormat="1" ht="83.25" hidden="1" customHeight="1" x14ac:dyDescent="0.25">
      <c r="A960" s="34"/>
      <c r="B960" s="35" t="s">
        <v>997</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998</v>
      </c>
      <c r="B962" s="54" t="s">
        <v>576</v>
      </c>
      <c r="C962" s="36"/>
      <c r="D962" s="55"/>
      <c r="E962" s="32"/>
      <c r="F962" s="33"/>
      <c r="G962" s="41"/>
      <c r="H962" s="42"/>
      <c r="I962" s="42"/>
    </row>
    <row r="963" spans="1:9" s="5" customFormat="1" ht="18.75" hidden="1" x14ac:dyDescent="0.25">
      <c r="A963" s="34" t="s">
        <v>999</v>
      </c>
      <c r="B963" s="38" t="s">
        <v>1000</v>
      </c>
      <c r="C963" s="36" t="s">
        <v>7</v>
      </c>
      <c r="D963" s="55"/>
      <c r="E963" s="32">
        <v>113.37</v>
      </c>
      <c r="F963" s="33">
        <f>D963*E963</f>
        <v>0</v>
      </c>
      <c r="G963" s="41"/>
      <c r="H963" s="42"/>
      <c r="I963" s="42"/>
    </row>
    <row r="964" spans="1:9" s="5" customFormat="1" ht="57" hidden="1" customHeight="1" x14ac:dyDescent="0.25">
      <c r="A964" s="34"/>
      <c r="B964" s="35" t="s">
        <v>1001</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1002</v>
      </c>
      <c r="B966" s="38" t="s">
        <v>1003</v>
      </c>
      <c r="C966" s="36" t="s">
        <v>7</v>
      </c>
      <c r="D966" s="55"/>
      <c r="E966" s="32">
        <v>219.01</v>
      </c>
      <c r="F966" s="33">
        <f>D966*E966</f>
        <v>0</v>
      </c>
      <c r="G966" s="41"/>
      <c r="H966" s="42"/>
      <c r="I966" s="42"/>
    </row>
    <row r="967" spans="1:9" s="5" customFormat="1" ht="63" hidden="1" x14ac:dyDescent="0.25">
      <c r="A967" s="34"/>
      <c r="B967" s="35" t="s">
        <v>1004</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1005</v>
      </c>
      <c r="B969" s="54" t="s">
        <v>1006</v>
      </c>
      <c r="C969" s="36"/>
      <c r="D969" s="55"/>
      <c r="E969" s="32"/>
      <c r="F969" s="33"/>
      <c r="G969" s="41"/>
      <c r="H969" s="42"/>
      <c r="I969" s="42"/>
    </row>
    <row r="970" spans="1:9" s="5" customFormat="1" ht="31.5" hidden="1" x14ac:dyDescent="0.25">
      <c r="A970" s="34" t="s">
        <v>1007</v>
      </c>
      <c r="B970" s="38" t="s">
        <v>1008</v>
      </c>
      <c r="C970" s="36" t="s">
        <v>22</v>
      </c>
      <c r="D970" s="55"/>
      <c r="E970" s="32">
        <v>21.99</v>
      </c>
      <c r="F970" s="33">
        <f>D970*E970</f>
        <v>0</v>
      </c>
      <c r="G970" s="41"/>
      <c r="H970" s="42"/>
      <c r="I970" s="42"/>
    </row>
    <row r="971" spans="1:9" s="5" customFormat="1" ht="139.5" hidden="1" customHeight="1" x14ac:dyDescent="0.25">
      <c r="A971" s="34"/>
      <c r="B971" s="35" t="s">
        <v>1009</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1010</v>
      </c>
      <c r="B973" s="54" t="s">
        <v>1011</v>
      </c>
      <c r="C973" s="36"/>
      <c r="D973" s="55"/>
      <c r="E973" s="32"/>
      <c r="F973" s="33"/>
      <c r="G973" s="41"/>
      <c r="H973" s="42"/>
      <c r="I973" s="42"/>
    </row>
    <row r="974" spans="1:9" s="5" customFormat="1" ht="236.25" hidden="1" x14ac:dyDescent="0.25">
      <c r="A974" s="34"/>
      <c r="B974" s="35" t="s">
        <v>1012</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1013</v>
      </c>
      <c r="B976" s="38" t="s">
        <v>1014</v>
      </c>
      <c r="C976" s="36" t="s">
        <v>7</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1015</v>
      </c>
      <c r="B978" s="38" t="s">
        <v>1016</v>
      </c>
      <c r="C978" s="36" t="s">
        <v>7</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1017</v>
      </c>
      <c r="B980" s="38" t="s">
        <v>1018</v>
      </c>
      <c r="C980" s="36" t="s">
        <v>7</v>
      </c>
      <c r="D980" s="55">
        <v>41</v>
      </c>
      <c r="E980" s="32"/>
      <c r="F980" s="33">
        <f>D980*E980</f>
        <v>0</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1019</v>
      </c>
      <c r="B982" s="38" t="s">
        <v>1020</v>
      </c>
      <c r="C982" s="36" t="s">
        <v>7</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1021</v>
      </c>
      <c r="B984" s="38" t="s">
        <v>1022</v>
      </c>
      <c r="C984" s="36" t="s">
        <v>7</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1023</v>
      </c>
      <c r="B986" s="38" t="s">
        <v>1024</v>
      </c>
      <c r="C986" s="36" t="s">
        <v>7</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1025</v>
      </c>
      <c r="B988" s="38" t="s">
        <v>1026</v>
      </c>
      <c r="C988" s="36" t="s">
        <v>7</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1027</v>
      </c>
      <c r="B990" s="38" t="s">
        <v>1028</v>
      </c>
      <c r="C990" s="36"/>
      <c r="D990" s="33"/>
      <c r="E990" s="32"/>
      <c r="F990" s="33"/>
      <c r="G990" s="41"/>
      <c r="H990" s="42"/>
      <c r="I990" s="42"/>
    </row>
    <row r="991" spans="1:9" s="5" customFormat="1" ht="47.25" hidden="1" x14ac:dyDescent="0.25">
      <c r="A991" s="34" t="s">
        <v>1029</v>
      </c>
      <c r="B991" s="38" t="s">
        <v>1030</v>
      </c>
      <c r="C991" s="36" t="s">
        <v>7</v>
      </c>
      <c r="D991" s="55"/>
      <c r="E991" s="32">
        <v>982.08</v>
      </c>
      <c r="F991" s="33">
        <f>D991*E991</f>
        <v>0</v>
      </c>
      <c r="G991" s="41"/>
      <c r="H991" s="42"/>
      <c r="I991" s="42"/>
    </row>
    <row r="992" spans="1:9" s="5" customFormat="1" ht="298.5" hidden="1" customHeight="1" x14ac:dyDescent="0.25">
      <c r="A992" s="34"/>
      <c r="B992" s="35" t="s">
        <v>1031</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1032</v>
      </c>
      <c r="B994" s="88" t="s">
        <v>1033</v>
      </c>
      <c r="C994" s="36" t="s">
        <v>7</v>
      </c>
      <c r="D994" s="55"/>
      <c r="E994" s="32">
        <v>524.98</v>
      </c>
      <c r="F994" s="33">
        <f>D994*E994</f>
        <v>0</v>
      </c>
      <c r="G994" s="41"/>
      <c r="H994" s="42"/>
      <c r="I994" s="42"/>
    </row>
    <row r="995" spans="1:9" s="5" customFormat="1" ht="173.25" hidden="1" x14ac:dyDescent="0.25">
      <c r="A995" s="34"/>
      <c r="B995" s="87" t="s">
        <v>1034</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1035</v>
      </c>
      <c r="B997" s="99" t="s">
        <v>1036</v>
      </c>
      <c r="C997" s="36"/>
      <c r="D997" s="55"/>
      <c r="E997" s="32"/>
      <c r="F997" s="33"/>
      <c r="G997" s="41"/>
      <c r="H997" s="42"/>
      <c r="I997" s="42"/>
    </row>
    <row r="998" spans="1:9" s="5" customFormat="1" ht="18.75" hidden="1" x14ac:dyDescent="0.25">
      <c r="A998" s="34" t="s">
        <v>1037</v>
      </c>
      <c r="B998" s="100" t="s">
        <v>1038</v>
      </c>
      <c r="C998" s="36" t="s">
        <v>18</v>
      </c>
      <c r="D998" s="55"/>
      <c r="E998" s="32">
        <v>264.87</v>
      </c>
      <c r="F998" s="33">
        <f>D998*E998</f>
        <v>0</v>
      </c>
      <c r="G998" s="41"/>
      <c r="H998" s="42"/>
      <c r="I998" s="42"/>
    </row>
    <row r="999" spans="1:9" s="5" customFormat="1" ht="110.25" hidden="1" x14ac:dyDescent="0.25">
      <c r="A999" s="34"/>
      <c r="B999" s="101" t="s">
        <v>1039</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1040</v>
      </c>
      <c r="B1001" s="54" t="s">
        <v>1041</v>
      </c>
      <c r="C1001" s="36"/>
      <c r="D1001" s="55"/>
      <c r="E1001" s="32"/>
      <c r="F1001" s="33"/>
      <c r="G1001" s="41"/>
      <c r="H1001" s="42"/>
      <c r="I1001" s="42"/>
    </row>
    <row r="1002" spans="1:9" s="5" customFormat="1" ht="18.75" hidden="1" x14ac:dyDescent="0.25">
      <c r="A1002" s="34" t="s">
        <v>1042</v>
      </c>
      <c r="B1002" s="100" t="s">
        <v>1043</v>
      </c>
      <c r="C1002" s="36" t="s">
        <v>18</v>
      </c>
      <c r="D1002" s="55"/>
      <c r="E1002" s="32">
        <v>1152.5999999999999</v>
      </c>
      <c r="F1002" s="33">
        <f>D1002*E1002</f>
        <v>0</v>
      </c>
      <c r="G1002" s="41"/>
      <c r="H1002" s="42"/>
      <c r="I1002" s="42"/>
    </row>
    <row r="1003" spans="1:9" s="5" customFormat="1" ht="78.75" hidden="1" x14ac:dyDescent="0.25">
      <c r="A1003" s="34"/>
      <c r="B1003" s="101" t="s">
        <v>1044</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1045</v>
      </c>
      <c r="C1005" s="36"/>
      <c r="D1005" s="55"/>
      <c r="E1005" s="32"/>
      <c r="F1005" s="33"/>
      <c r="G1005" s="41"/>
      <c r="H1005" s="42"/>
      <c r="I1005" s="42"/>
    </row>
    <row r="1006" spans="1:9" s="5" customFormat="1" ht="18" customHeight="1" x14ac:dyDescent="0.25">
      <c r="A1006" s="84"/>
      <c r="B1006" s="76"/>
      <c r="C1006" s="218" t="s">
        <v>60</v>
      </c>
      <c r="D1006" s="217"/>
      <c r="E1006" s="217"/>
      <c r="F1006" s="56">
        <f>SUM(F944:F1005)</f>
        <v>0</v>
      </c>
      <c r="G1006" s="41"/>
      <c r="H1006" s="42"/>
      <c r="I1006" s="42"/>
    </row>
    <row r="1007" spans="1:9" s="5" customFormat="1" ht="18.75" x14ac:dyDescent="0.25">
      <c r="A1007" s="24" t="s">
        <v>1046</v>
      </c>
      <c r="B1007" s="25" t="s">
        <v>1087</v>
      </c>
      <c r="C1007" s="90"/>
      <c r="D1007" s="57"/>
      <c r="E1007" s="28"/>
      <c r="F1007" s="33"/>
      <c r="G1007" s="41"/>
      <c r="H1007" s="42"/>
      <c r="I1007" s="42"/>
    </row>
    <row r="1008" spans="1:9" s="5" customFormat="1" ht="18.75" hidden="1" x14ac:dyDescent="0.25">
      <c r="A1008" s="30" t="s">
        <v>1047</v>
      </c>
      <c r="B1008" s="91" t="s">
        <v>515</v>
      </c>
      <c r="C1008" s="36"/>
      <c r="D1008" s="55"/>
      <c r="E1008" s="32"/>
      <c r="F1008" s="33"/>
      <c r="G1008" s="41"/>
      <c r="H1008" s="42"/>
      <c r="I1008" s="42"/>
    </row>
    <row r="1009" spans="1:13" s="5" customFormat="1" ht="21" hidden="1" x14ac:dyDescent="0.25">
      <c r="A1009" s="34" t="s">
        <v>1048</v>
      </c>
      <c r="B1009" s="38" t="s">
        <v>1049</v>
      </c>
      <c r="C1009" s="36" t="s">
        <v>29</v>
      </c>
      <c r="D1009" s="55"/>
      <c r="E1009" s="32">
        <v>363.17</v>
      </c>
      <c r="F1009" s="33">
        <f>D1009*E1009</f>
        <v>0</v>
      </c>
      <c r="G1009" s="41"/>
      <c r="H1009" s="42"/>
      <c r="I1009" s="42"/>
      <c r="J1009" s="223"/>
      <c r="K1009" s="224"/>
      <c r="L1009" s="224"/>
      <c r="M1009" s="224"/>
    </row>
    <row r="1010" spans="1:13" s="5" customFormat="1" ht="141.75" hidden="1" x14ac:dyDescent="0.25">
      <c r="A1010" s="34"/>
      <c r="B1010" s="35" t="s">
        <v>1050</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1051</v>
      </c>
      <c r="B1012" s="38" t="s">
        <v>1052</v>
      </c>
      <c r="C1012" s="36" t="s">
        <v>29</v>
      </c>
      <c r="D1012" s="55"/>
      <c r="E1012" s="32">
        <v>590.27</v>
      </c>
      <c r="F1012" s="33">
        <f>D1012*E1012</f>
        <v>0</v>
      </c>
      <c r="G1012" s="41"/>
      <c r="H1012" s="42"/>
      <c r="I1012" s="42"/>
    </row>
    <row r="1013" spans="1:13" s="5" customFormat="1" ht="141.75" hidden="1" x14ac:dyDescent="0.25">
      <c r="A1013" s="34"/>
      <c r="B1013" s="35" t="s">
        <v>1053</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1054</v>
      </c>
      <c r="B1015" s="38" t="s">
        <v>1055</v>
      </c>
      <c r="C1015" s="36" t="s">
        <v>29</v>
      </c>
      <c r="D1015" s="55"/>
      <c r="E1015" s="32">
        <v>530.42999999999995</v>
      </c>
      <c r="F1015" s="33">
        <f>D1015*E1015</f>
        <v>0</v>
      </c>
      <c r="G1015" s="41"/>
      <c r="H1015" s="42"/>
      <c r="I1015" s="42"/>
    </row>
    <row r="1016" spans="1:13" s="5" customFormat="1" ht="156" hidden="1" customHeight="1" x14ac:dyDescent="0.25">
      <c r="A1016" s="34"/>
      <c r="B1016" s="35" t="s">
        <v>1056</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1057</v>
      </c>
      <c r="B1018" s="38" t="s">
        <v>1058</v>
      </c>
      <c r="C1018" s="36" t="s">
        <v>29</v>
      </c>
      <c r="D1018" s="55"/>
      <c r="E1018" s="32">
        <v>338.21</v>
      </c>
      <c r="F1018" s="33">
        <f>D1018*E1018</f>
        <v>0</v>
      </c>
      <c r="G1018" s="41"/>
      <c r="H1018" s="42"/>
      <c r="I1018" s="42"/>
    </row>
    <row r="1019" spans="1:13" s="5" customFormat="1" ht="141.75" hidden="1" x14ac:dyDescent="0.25">
      <c r="A1019" s="34"/>
      <c r="B1019" s="35" t="s">
        <v>1059</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1060</v>
      </c>
      <c r="B1021" s="38" t="s">
        <v>1061</v>
      </c>
      <c r="C1021" s="36" t="s">
        <v>18</v>
      </c>
      <c r="D1021" s="55"/>
      <c r="E1021" s="32">
        <v>401.08</v>
      </c>
      <c r="F1021" s="33">
        <f>D1021*E1021</f>
        <v>0</v>
      </c>
      <c r="G1021" s="41"/>
      <c r="H1021" s="42"/>
      <c r="I1021" s="42"/>
    </row>
    <row r="1022" spans="1:13" s="5" customFormat="1" ht="63" hidden="1" x14ac:dyDescent="0.25">
      <c r="A1022" s="34"/>
      <c r="B1022" s="35" t="s">
        <v>1062</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1063</v>
      </c>
      <c r="B1024" s="38" t="s">
        <v>1064</v>
      </c>
      <c r="C1024" s="36" t="s">
        <v>18</v>
      </c>
      <c r="D1024" s="55">
        <v>247.16</v>
      </c>
      <c r="E1024" s="32"/>
      <c r="F1024" s="33">
        <f>D1024*E1024</f>
        <v>0</v>
      </c>
      <c r="G1024" s="41"/>
      <c r="H1024" s="42"/>
      <c r="I1024" s="42"/>
    </row>
    <row r="1025" spans="1:9" s="5" customFormat="1" ht="63" x14ac:dyDescent="0.25">
      <c r="A1025" s="34"/>
      <c r="B1025" s="35" t="s">
        <v>1065</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1066</v>
      </c>
      <c r="B1027" s="38" t="s">
        <v>1067</v>
      </c>
      <c r="C1027" s="36" t="s">
        <v>18</v>
      </c>
      <c r="D1027" s="55">
        <v>10.26</v>
      </c>
      <c r="E1027" s="32"/>
      <c r="F1027" s="33">
        <f>D1027*E1027</f>
        <v>0</v>
      </c>
      <c r="G1027" s="41"/>
      <c r="H1027" s="42"/>
      <c r="I1027" s="42"/>
    </row>
    <row r="1028" spans="1:9" s="5" customFormat="1" ht="62.25" customHeight="1" x14ac:dyDescent="0.25">
      <c r="A1028" s="34"/>
      <c r="B1028" s="35" t="s">
        <v>1068</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1069</v>
      </c>
      <c r="B1030" s="54" t="s">
        <v>1070</v>
      </c>
      <c r="C1030" s="36"/>
      <c r="D1030" s="55"/>
      <c r="E1030" s="32"/>
      <c r="F1030" s="33"/>
      <c r="G1030" s="41"/>
      <c r="H1030" s="42"/>
      <c r="I1030" s="42"/>
    </row>
    <row r="1031" spans="1:9" s="5" customFormat="1" ht="18.75" x14ac:dyDescent="0.25">
      <c r="A1031" s="34" t="s">
        <v>1071</v>
      </c>
      <c r="B1031" s="38" t="s">
        <v>1072</v>
      </c>
      <c r="C1031" s="36" t="s">
        <v>18</v>
      </c>
      <c r="D1031" s="55">
        <v>59.06</v>
      </c>
      <c r="E1031" s="32"/>
      <c r="F1031" s="33">
        <f>D1031*E1031</f>
        <v>0</v>
      </c>
      <c r="G1031" s="41"/>
      <c r="H1031" s="42"/>
      <c r="I1031" s="42"/>
    </row>
    <row r="1032" spans="1:9" s="5" customFormat="1" ht="63" x14ac:dyDescent="0.25">
      <c r="A1032" s="34"/>
      <c r="B1032" s="35" t="s">
        <v>1073</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1074</v>
      </c>
      <c r="B1034" s="38" t="s">
        <v>1075</v>
      </c>
      <c r="C1034" s="36" t="s">
        <v>18</v>
      </c>
      <c r="D1034" s="55"/>
      <c r="E1034" s="32"/>
      <c r="F1034" s="33">
        <f>D1034*E1034</f>
        <v>0</v>
      </c>
      <c r="G1034" s="41"/>
      <c r="H1034" s="42"/>
      <c r="I1034" s="42"/>
    </row>
    <row r="1035" spans="1:9" s="5" customFormat="1" ht="78.75" hidden="1" x14ac:dyDescent="0.25">
      <c r="A1035" s="34"/>
      <c r="B1035" s="35" t="s">
        <v>1076</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1077</v>
      </c>
      <c r="B1037" s="38" t="s">
        <v>1078</v>
      </c>
      <c r="C1037" s="36" t="s">
        <v>18</v>
      </c>
      <c r="D1037" s="55"/>
      <c r="E1037" s="32"/>
      <c r="F1037" s="33">
        <f>D1037*E1037</f>
        <v>0</v>
      </c>
      <c r="G1037" s="41"/>
      <c r="H1037" s="42"/>
      <c r="I1037" s="42"/>
    </row>
    <row r="1038" spans="1:9" s="5" customFormat="1" ht="63" hidden="1" x14ac:dyDescent="0.25">
      <c r="A1038" s="34"/>
      <c r="B1038" s="35" t="s">
        <v>1079</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1080</v>
      </c>
      <c r="B1040" s="54" t="s">
        <v>714</v>
      </c>
      <c r="C1040" s="36"/>
      <c r="D1040" s="55"/>
      <c r="E1040" s="32"/>
      <c r="F1040" s="33"/>
      <c r="G1040" s="41"/>
      <c r="H1040" s="42"/>
      <c r="I1040" s="42"/>
    </row>
    <row r="1041" spans="1:9" s="5" customFormat="1" ht="21" x14ac:dyDescent="0.25">
      <c r="A1041" s="34" t="s">
        <v>1081</v>
      </c>
      <c r="B1041" s="38" t="s">
        <v>1082</v>
      </c>
      <c r="C1041" s="36" t="s">
        <v>29</v>
      </c>
      <c r="D1041" s="55">
        <v>521.79999999999995</v>
      </c>
      <c r="E1041" s="32"/>
      <c r="F1041" s="33">
        <f>D1041*E1041</f>
        <v>0</v>
      </c>
      <c r="G1041" s="41"/>
      <c r="H1041" s="42"/>
      <c r="I1041" s="42"/>
    </row>
    <row r="1042" spans="1:9" s="5" customFormat="1" ht="78.75" x14ac:dyDescent="0.25">
      <c r="A1042" s="34"/>
      <c r="B1042" s="35" t="s">
        <v>1083</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1084</v>
      </c>
      <c r="B1044" s="38" t="s">
        <v>1085</v>
      </c>
      <c r="C1044" s="36" t="s">
        <v>7</v>
      </c>
      <c r="D1044" s="55"/>
      <c r="E1044" s="32">
        <v>65.56</v>
      </c>
      <c r="F1044" s="33">
        <f>D1044*E1044</f>
        <v>0</v>
      </c>
      <c r="G1044" s="41"/>
      <c r="H1044" s="42"/>
      <c r="I1044" s="42"/>
    </row>
    <row r="1045" spans="1:9" s="5" customFormat="1" ht="81" hidden="1" customHeight="1" x14ac:dyDescent="0.25">
      <c r="A1045" s="34"/>
      <c r="B1045" s="35" t="s">
        <v>1086</v>
      </c>
      <c r="C1045" s="36"/>
      <c r="D1045" s="55"/>
      <c r="E1045" s="32"/>
      <c r="F1045" s="33"/>
      <c r="G1045" s="41"/>
      <c r="H1045" s="42"/>
      <c r="I1045" s="42"/>
    </row>
    <row r="1046" spans="1:9" s="5" customFormat="1" ht="18" customHeight="1" x14ac:dyDescent="0.25">
      <c r="A1046" s="84"/>
      <c r="B1046" s="89"/>
      <c r="C1046" s="218" t="s">
        <v>60</v>
      </c>
      <c r="D1046" s="217"/>
      <c r="E1046" s="217"/>
      <c r="F1046" s="56">
        <f>SUM(F1009:F1045)</f>
        <v>0</v>
      </c>
      <c r="G1046" s="41"/>
      <c r="H1046" s="42"/>
      <c r="I1046" s="42"/>
    </row>
    <row r="1047" spans="1:9" s="5" customFormat="1" ht="18.75" x14ac:dyDescent="0.25">
      <c r="A1047" s="24">
        <v>130000</v>
      </c>
      <c r="B1047" s="25" t="s">
        <v>1087</v>
      </c>
      <c r="C1047" s="26"/>
      <c r="D1047" s="57"/>
      <c r="E1047" s="28"/>
      <c r="F1047" s="33"/>
      <c r="G1047" s="41"/>
      <c r="H1047" s="42"/>
      <c r="I1047" s="42"/>
    </row>
    <row r="1048" spans="1:9" s="5" customFormat="1" ht="18.75" hidden="1" x14ac:dyDescent="0.25">
      <c r="A1048" s="30">
        <v>130100</v>
      </c>
      <c r="B1048" s="91" t="s">
        <v>1088</v>
      </c>
      <c r="C1048" s="36"/>
      <c r="D1048" s="55"/>
      <c r="E1048" s="32"/>
      <c r="F1048" s="33"/>
      <c r="G1048" s="41"/>
      <c r="H1048" s="42"/>
      <c r="I1048" s="42"/>
    </row>
    <row r="1049" spans="1:9" s="5" customFormat="1" ht="18.75" hidden="1" x14ac:dyDescent="0.25">
      <c r="A1049" s="34">
        <v>130101</v>
      </c>
      <c r="B1049" s="38" t="s">
        <v>1089</v>
      </c>
      <c r="C1049" s="36" t="s">
        <v>7</v>
      </c>
      <c r="D1049" s="55"/>
      <c r="E1049" s="32">
        <v>190.38</v>
      </c>
      <c r="F1049" s="33">
        <f>D1049*E1049</f>
        <v>0</v>
      </c>
      <c r="G1049" s="41"/>
      <c r="H1049" s="42"/>
      <c r="I1049" s="42"/>
    </row>
    <row r="1050" spans="1:9" s="5" customFormat="1" ht="99.75" hidden="1" customHeight="1" x14ac:dyDescent="0.25">
      <c r="A1050" s="34"/>
      <c r="B1050" s="35" t="s">
        <v>1090</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1091</v>
      </c>
      <c r="B1052" s="38" t="s">
        <v>1092</v>
      </c>
      <c r="C1052" s="36" t="s">
        <v>7</v>
      </c>
      <c r="D1052" s="55"/>
      <c r="E1052" s="32">
        <v>241.38</v>
      </c>
      <c r="F1052" s="33">
        <f>D1052*E1052</f>
        <v>0</v>
      </c>
      <c r="G1052" s="41"/>
      <c r="H1052" s="42"/>
      <c r="I1052" s="42"/>
    </row>
    <row r="1053" spans="1:9" s="5" customFormat="1" ht="96.75" hidden="1" customHeight="1" x14ac:dyDescent="0.25">
      <c r="A1053" s="34"/>
      <c r="B1053" s="35" t="s">
        <v>1093</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1094</v>
      </c>
      <c r="B1055" s="38" t="s">
        <v>1095</v>
      </c>
      <c r="C1055" s="36" t="s">
        <v>7</v>
      </c>
      <c r="D1055" s="32">
        <v>31</v>
      </c>
      <c r="E1055" s="32"/>
      <c r="F1055" s="33">
        <f>D1055*E1055</f>
        <v>0</v>
      </c>
      <c r="G1055" s="41"/>
      <c r="H1055" s="42"/>
      <c r="I1055" s="42"/>
    </row>
    <row r="1056" spans="1:9" s="5" customFormat="1" ht="51.75" customHeight="1" x14ac:dyDescent="0.25">
      <c r="A1056" s="34"/>
      <c r="B1056" s="35" t="s">
        <v>1096</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1097</v>
      </c>
      <c r="B1058" s="38" t="s">
        <v>1098</v>
      </c>
      <c r="C1058" s="36" t="s">
        <v>7</v>
      </c>
      <c r="D1058" s="32"/>
      <c r="E1058" s="32"/>
      <c r="F1058" s="33">
        <f>D1058*E1058</f>
        <v>0</v>
      </c>
      <c r="G1058" s="41"/>
      <c r="H1058" s="42"/>
      <c r="I1058" s="42"/>
    </row>
    <row r="1059" spans="1:9" s="5" customFormat="1" ht="141.75" hidden="1" x14ac:dyDescent="0.25">
      <c r="A1059" s="34"/>
      <c r="B1059" s="35" t="s">
        <v>1099</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1100</v>
      </c>
      <c r="B1061" s="54" t="s">
        <v>1101</v>
      </c>
      <c r="C1061" s="36"/>
      <c r="D1061" s="55"/>
      <c r="E1061" s="32"/>
      <c r="F1061" s="33"/>
      <c r="G1061" s="41"/>
      <c r="H1061" s="42"/>
      <c r="I1061" s="42"/>
    </row>
    <row r="1062" spans="1:9" s="5" customFormat="1" ht="18.75" x14ac:dyDescent="0.25">
      <c r="A1062" s="34" t="s">
        <v>1102</v>
      </c>
      <c r="B1062" s="38" t="s">
        <v>1103</v>
      </c>
      <c r="C1062" s="36" t="s">
        <v>7</v>
      </c>
      <c r="D1062" s="55">
        <v>11</v>
      </c>
      <c r="E1062" s="32"/>
      <c r="F1062" s="33">
        <f>D1062*E1062</f>
        <v>0</v>
      </c>
      <c r="G1062" s="41"/>
      <c r="H1062" s="42"/>
      <c r="I1062" s="42"/>
    </row>
    <row r="1063" spans="1:9" s="5" customFormat="1" ht="94.5" x14ac:dyDescent="0.25">
      <c r="A1063" s="34"/>
      <c r="B1063" s="35" t="s">
        <v>1104</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1105</v>
      </c>
      <c r="B1065" s="38" t="s">
        <v>1106</v>
      </c>
      <c r="C1065" s="36" t="s">
        <v>7</v>
      </c>
      <c r="D1065" s="55">
        <v>14</v>
      </c>
      <c r="E1065" s="32"/>
      <c r="F1065" s="33">
        <f>D1065*E1065</f>
        <v>0</v>
      </c>
      <c r="G1065" s="41"/>
      <c r="H1065" s="42"/>
      <c r="I1065" s="42"/>
    </row>
    <row r="1066" spans="1:9" s="5" customFormat="1" ht="94.5" x14ac:dyDescent="0.25">
      <c r="A1066" s="34"/>
      <c r="B1066" s="35" t="s">
        <v>1107</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1108</v>
      </c>
      <c r="B1068" s="38" t="s">
        <v>1109</v>
      </c>
      <c r="C1068" s="36" t="s">
        <v>22</v>
      </c>
      <c r="D1068" s="55"/>
      <c r="E1068" s="32">
        <v>93.46</v>
      </c>
      <c r="F1068" s="33">
        <f>D1068*E1068</f>
        <v>0</v>
      </c>
      <c r="G1068" s="41"/>
      <c r="H1068" s="42"/>
      <c r="I1068" s="42"/>
    </row>
    <row r="1069" spans="1:9" s="5" customFormat="1" ht="189" hidden="1" x14ac:dyDescent="0.25">
      <c r="A1069" s="34"/>
      <c r="B1069" s="35" t="s">
        <v>1110</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1111</v>
      </c>
      <c r="B1071" s="38" t="s">
        <v>1112</v>
      </c>
      <c r="C1071" s="36" t="s">
        <v>22</v>
      </c>
      <c r="D1071" s="55"/>
      <c r="E1071" s="32">
        <v>110.01</v>
      </c>
      <c r="F1071" s="33">
        <f>D1071*E1071</f>
        <v>0</v>
      </c>
      <c r="G1071" s="41"/>
      <c r="H1071" s="42"/>
      <c r="I1071" s="42"/>
    </row>
    <row r="1072" spans="1:9" s="5" customFormat="1" ht="189" hidden="1" x14ac:dyDescent="0.25">
      <c r="A1072" s="34"/>
      <c r="B1072" s="35" t="s">
        <v>1113</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1114</v>
      </c>
      <c r="B1074" s="38" t="s">
        <v>1115</v>
      </c>
      <c r="C1074" s="36" t="s">
        <v>22</v>
      </c>
      <c r="D1074" s="55"/>
      <c r="E1074" s="32">
        <v>83.93</v>
      </c>
      <c r="F1074" s="33">
        <f>D1074*E1074</f>
        <v>0</v>
      </c>
      <c r="G1074" s="41"/>
      <c r="H1074" s="42"/>
      <c r="I1074" s="42"/>
    </row>
    <row r="1075" spans="1:9" s="5" customFormat="1" ht="189" hidden="1" x14ac:dyDescent="0.25">
      <c r="A1075" s="34"/>
      <c r="B1075" s="35" t="s">
        <v>1116</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1117</v>
      </c>
      <c r="B1077" s="38" t="s">
        <v>1118</v>
      </c>
      <c r="C1077" s="36" t="s">
        <v>22</v>
      </c>
      <c r="D1077" s="55"/>
      <c r="E1077" s="32">
        <v>98.79</v>
      </c>
      <c r="F1077" s="33">
        <f>D1077*E1077</f>
        <v>0</v>
      </c>
      <c r="G1077" s="41"/>
      <c r="H1077" s="42"/>
      <c r="I1077" s="42"/>
    </row>
    <row r="1078" spans="1:9" s="5" customFormat="1" ht="189" hidden="1" x14ac:dyDescent="0.25">
      <c r="A1078" s="34"/>
      <c r="B1078" s="35" t="s">
        <v>1116</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1119</v>
      </c>
      <c r="B1080" s="38" t="s">
        <v>1120</v>
      </c>
      <c r="C1080" s="36" t="s">
        <v>22</v>
      </c>
      <c r="D1080" s="55"/>
      <c r="E1080" s="32">
        <v>356.25</v>
      </c>
      <c r="F1080" s="33">
        <f>D1080*E1080</f>
        <v>0</v>
      </c>
      <c r="G1080" s="41"/>
      <c r="H1080" s="42"/>
      <c r="I1080" s="42"/>
    </row>
    <row r="1081" spans="1:9" s="5" customFormat="1" ht="172.5" hidden="1" customHeight="1" x14ac:dyDescent="0.25">
      <c r="A1081" s="34"/>
      <c r="B1081" s="35" t="s">
        <v>1121</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1122</v>
      </c>
      <c r="B1083" s="38" t="s">
        <v>1123</v>
      </c>
      <c r="C1083" s="36" t="s">
        <v>22</v>
      </c>
      <c r="D1083" s="55"/>
      <c r="E1083" s="32">
        <v>432.8</v>
      </c>
      <c r="F1083" s="33">
        <f>D1083*E1083</f>
        <v>0</v>
      </c>
      <c r="G1083" s="41"/>
      <c r="H1083" s="42"/>
      <c r="I1083" s="42"/>
    </row>
    <row r="1084" spans="1:9" s="5" customFormat="1" ht="220.5" hidden="1" x14ac:dyDescent="0.25">
      <c r="A1084" s="34"/>
      <c r="B1084" s="35" t="s">
        <v>1124</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1125</v>
      </c>
      <c r="B1086" s="38" t="s">
        <v>1126</v>
      </c>
      <c r="C1086" s="36" t="s">
        <v>22</v>
      </c>
      <c r="D1086" s="55"/>
      <c r="E1086" s="32">
        <v>517.79999999999995</v>
      </c>
      <c r="F1086" s="33">
        <f>D1086*E1086</f>
        <v>0</v>
      </c>
      <c r="G1086" s="41"/>
      <c r="H1086" s="42"/>
      <c r="I1086" s="42"/>
    </row>
    <row r="1087" spans="1:9" s="5" customFormat="1" ht="221.25" hidden="1" customHeight="1" x14ac:dyDescent="0.25">
      <c r="A1087" s="34"/>
      <c r="B1087" s="35" t="s">
        <v>1127</v>
      </c>
      <c r="C1087" s="36"/>
      <c r="D1087" s="55"/>
      <c r="E1087" s="32"/>
      <c r="F1087" s="33"/>
      <c r="G1087" s="41"/>
      <c r="H1087" s="42"/>
      <c r="I1087" s="42"/>
    </row>
    <row r="1088" spans="1:9" s="5" customFormat="1" ht="18" customHeight="1" x14ac:dyDescent="0.25">
      <c r="A1088" s="84"/>
      <c r="B1088" s="89"/>
      <c r="C1088" s="218" t="s">
        <v>60</v>
      </c>
      <c r="D1088" s="217"/>
      <c r="E1088" s="217"/>
      <c r="F1088" s="56">
        <f>SUM(F1049:F1087)</f>
        <v>0</v>
      </c>
      <c r="G1088" s="41"/>
      <c r="H1088" s="42"/>
      <c r="I1088" s="42"/>
    </row>
    <row r="1089" spans="1:9" s="5" customFormat="1" ht="18.75" x14ac:dyDescent="0.25">
      <c r="A1089" s="24">
        <v>140000</v>
      </c>
      <c r="B1089" s="25" t="s">
        <v>1128</v>
      </c>
      <c r="C1089" s="26"/>
      <c r="D1089" s="57"/>
      <c r="E1089" s="28"/>
      <c r="F1089" s="33"/>
      <c r="G1089" s="41"/>
      <c r="H1089" s="42"/>
      <c r="I1089" s="42"/>
    </row>
    <row r="1090" spans="1:9" s="5" customFormat="1" ht="18.75" hidden="1" x14ac:dyDescent="0.25">
      <c r="A1090" s="30">
        <v>140100</v>
      </c>
      <c r="B1090" s="91" t="s">
        <v>318</v>
      </c>
      <c r="C1090" s="36"/>
      <c r="D1090" s="55"/>
      <c r="E1090" s="32"/>
      <c r="F1090" s="33"/>
      <c r="G1090" s="41"/>
      <c r="H1090" s="42"/>
      <c r="I1090" s="42"/>
    </row>
    <row r="1091" spans="1:9" s="5" customFormat="1" ht="31.5" hidden="1" x14ac:dyDescent="0.25">
      <c r="A1091" s="34">
        <v>140101</v>
      </c>
      <c r="B1091" s="88" t="s">
        <v>1129</v>
      </c>
      <c r="C1091" s="36" t="s">
        <v>18</v>
      </c>
      <c r="D1091" s="55"/>
      <c r="E1091" s="32">
        <v>26.65</v>
      </c>
      <c r="F1091" s="33">
        <f>D1091*E1091</f>
        <v>0</v>
      </c>
      <c r="G1091" s="41"/>
      <c r="H1091" s="42"/>
      <c r="I1091" s="42"/>
    </row>
    <row r="1092" spans="1:9" s="5" customFormat="1" ht="78.75" hidden="1" customHeight="1" x14ac:dyDescent="0.25">
      <c r="A1092" s="34"/>
      <c r="B1092" s="87" t="s">
        <v>1130</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1131</v>
      </c>
      <c r="B1094" s="38" t="s">
        <v>1132</v>
      </c>
      <c r="C1094" s="36" t="s">
        <v>18</v>
      </c>
      <c r="D1094" s="55"/>
      <c r="E1094" s="32">
        <v>26.09</v>
      </c>
      <c r="F1094" s="33">
        <f>D1094*E1094</f>
        <v>0</v>
      </c>
      <c r="G1094" s="41"/>
      <c r="H1094" s="42"/>
      <c r="I1094" s="42"/>
    </row>
    <row r="1095" spans="1:9" s="5" customFormat="1" ht="81" hidden="1" customHeight="1" x14ac:dyDescent="0.25">
      <c r="A1095" s="34"/>
      <c r="B1095" s="35" t="s">
        <v>1133</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1134</v>
      </c>
      <c r="B1097" s="38" t="s">
        <v>1135</v>
      </c>
      <c r="C1097" s="36" t="s">
        <v>18</v>
      </c>
      <c r="D1097" s="55">
        <v>2727.61</v>
      </c>
      <c r="E1097" s="32"/>
      <c r="F1097" s="33">
        <f>D1097*E1097</f>
        <v>0</v>
      </c>
      <c r="G1097" s="41"/>
      <c r="H1097" s="42"/>
      <c r="I1097" s="42"/>
    </row>
    <row r="1098" spans="1:9" s="5" customFormat="1" ht="78.75" x14ac:dyDescent="0.25">
      <c r="A1098" s="34"/>
      <c r="B1098" s="35" t="s">
        <v>1136</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1137</v>
      </c>
      <c r="B1100" s="38" t="s">
        <v>1138</v>
      </c>
      <c r="C1100" s="36" t="s">
        <v>18</v>
      </c>
      <c r="D1100" s="55">
        <v>1369.52</v>
      </c>
      <c r="E1100" s="32"/>
      <c r="F1100" s="33">
        <f>D1100*E1100</f>
        <v>0</v>
      </c>
      <c r="G1100" s="41"/>
      <c r="H1100" s="42"/>
      <c r="I1100" s="42"/>
    </row>
    <row r="1101" spans="1:9" s="5" customFormat="1" ht="78.75" x14ac:dyDescent="0.25">
      <c r="A1101" s="34"/>
      <c r="B1101" s="35" t="s">
        <v>1139</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1140</v>
      </c>
      <c r="B1103" s="38" t="s">
        <v>1141</v>
      </c>
      <c r="C1103" s="36" t="s">
        <v>18</v>
      </c>
      <c r="D1103" s="55"/>
      <c r="E1103" s="32"/>
      <c r="F1103" s="33">
        <f>D1103*E1103</f>
        <v>0</v>
      </c>
      <c r="G1103" s="41"/>
      <c r="H1103" s="42"/>
      <c r="I1103" s="42"/>
    </row>
    <row r="1104" spans="1:9" s="5" customFormat="1" ht="78.75" hidden="1" x14ac:dyDescent="0.25">
      <c r="A1104" s="34"/>
      <c r="B1104" s="35" t="s">
        <v>1142</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1143</v>
      </c>
      <c r="B1106" s="38" t="s">
        <v>1144</v>
      </c>
      <c r="C1106" s="36" t="s">
        <v>18</v>
      </c>
      <c r="D1106" s="55"/>
      <c r="E1106" s="32"/>
      <c r="F1106" s="33">
        <f>D1106*E1106</f>
        <v>0</v>
      </c>
      <c r="G1106" s="41"/>
      <c r="H1106" s="42"/>
      <c r="I1106" s="42"/>
    </row>
    <row r="1107" spans="1:9" s="5" customFormat="1" ht="78.75" hidden="1" x14ac:dyDescent="0.25">
      <c r="A1107" s="34"/>
      <c r="B1107" s="35" t="s">
        <v>1145</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1146</v>
      </c>
      <c r="B1109" s="103" t="s">
        <v>1147</v>
      </c>
      <c r="C1109" s="36" t="s">
        <v>18</v>
      </c>
      <c r="D1109" s="55"/>
      <c r="E1109" s="32"/>
      <c r="F1109" s="33">
        <f>D1109*E1109</f>
        <v>0</v>
      </c>
      <c r="G1109" s="41"/>
      <c r="H1109" s="42"/>
      <c r="I1109" s="42"/>
    </row>
    <row r="1110" spans="1:9" s="5" customFormat="1" ht="267.75" hidden="1" x14ac:dyDescent="0.25">
      <c r="A1110" s="34"/>
      <c r="B1110" s="40" t="s">
        <v>1148</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1149</v>
      </c>
      <c r="B1112" s="103" t="s">
        <v>1150</v>
      </c>
      <c r="C1112" s="36" t="s">
        <v>18</v>
      </c>
      <c r="D1112" s="55"/>
      <c r="E1112" s="32"/>
      <c r="F1112" s="33">
        <f>D1112*E1112</f>
        <v>0</v>
      </c>
      <c r="G1112" s="41"/>
      <c r="H1112" s="42"/>
      <c r="I1112" s="42"/>
    </row>
    <row r="1113" spans="1:9" s="5" customFormat="1" ht="106.5" hidden="1" customHeight="1" x14ac:dyDescent="0.25">
      <c r="A1113" s="34"/>
      <c r="B1113" s="105" t="s">
        <v>1151</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1152</v>
      </c>
      <c r="B1115" s="106" t="s">
        <v>1153</v>
      </c>
      <c r="C1115" s="80" t="s">
        <v>18</v>
      </c>
      <c r="D1115" s="107">
        <v>540.32000000000005</v>
      </c>
      <c r="E1115" s="32"/>
      <c r="F1115" s="33">
        <f>D1115*E1115</f>
        <v>0</v>
      </c>
      <c r="G1115" s="41"/>
      <c r="H1115" s="42"/>
      <c r="I1115" s="42"/>
    </row>
    <row r="1116" spans="1:9" s="5" customFormat="1" ht="261.75" customHeight="1" x14ac:dyDescent="0.25">
      <c r="A1116" s="46"/>
      <c r="B1116" s="108" t="s">
        <v>1154</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1155</v>
      </c>
      <c r="B1118" s="54" t="s">
        <v>714</v>
      </c>
      <c r="C1118" s="36"/>
      <c r="D1118" s="55"/>
      <c r="E1118" s="32"/>
      <c r="F1118" s="33"/>
      <c r="G1118" s="41"/>
      <c r="H1118" s="42"/>
      <c r="I1118" s="42"/>
    </row>
    <row r="1119" spans="1:9" s="5" customFormat="1" ht="18.75" hidden="1" x14ac:dyDescent="0.25">
      <c r="A1119" s="34" t="s">
        <v>1156</v>
      </c>
      <c r="B1119" s="38" t="s">
        <v>1157</v>
      </c>
      <c r="C1119" s="36" t="s">
        <v>22</v>
      </c>
      <c r="D1119" s="55"/>
      <c r="E1119" s="32">
        <v>23.54</v>
      </c>
      <c r="F1119" s="33">
        <f>D1119*E1119</f>
        <v>0</v>
      </c>
      <c r="G1119" s="41"/>
      <c r="H1119" s="42"/>
      <c r="I1119" s="42"/>
    </row>
    <row r="1120" spans="1:9" s="5" customFormat="1" ht="189" hidden="1" x14ac:dyDescent="0.25">
      <c r="A1120" s="34"/>
      <c r="B1120" s="35" t="s">
        <v>1158</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1159</v>
      </c>
      <c r="B1122" s="38" t="s">
        <v>1160</v>
      </c>
      <c r="C1122" s="36" t="s">
        <v>22</v>
      </c>
      <c r="D1122" s="55"/>
      <c r="E1122" s="32">
        <v>0.9</v>
      </c>
      <c r="F1122" s="33">
        <f>D1122*E1122</f>
        <v>0</v>
      </c>
      <c r="G1122" s="41"/>
      <c r="H1122" s="42"/>
      <c r="I1122" s="42"/>
    </row>
    <row r="1123" spans="1:9" s="5" customFormat="1" ht="63" hidden="1" x14ac:dyDescent="0.25">
      <c r="A1123" s="34"/>
      <c r="B1123" s="35" t="s">
        <v>1161</v>
      </c>
      <c r="C1123" s="36"/>
      <c r="D1123" s="55"/>
      <c r="E1123" s="32"/>
      <c r="F1123" s="33"/>
      <c r="G1123" s="41"/>
      <c r="H1123" s="42"/>
      <c r="I1123" s="42"/>
    </row>
    <row r="1124" spans="1:9" s="5" customFormat="1" ht="18" customHeight="1" x14ac:dyDescent="0.25">
      <c r="A1124" s="92"/>
      <c r="B1124" s="76"/>
      <c r="C1124" s="218" t="s">
        <v>60</v>
      </c>
      <c r="D1124" s="217"/>
      <c r="E1124" s="217"/>
      <c r="F1124" s="56">
        <f>SUM(F1091:F1122)</f>
        <v>0</v>
      </c>
      <c r="G1124" s="41"/>
      <c r="H1124" s="42"/>
      <c r="I1124" s="42"/>
    </row>
    <row r="1125" spans="1:9" s="5" customFormat="1" ht="18.75" x14ac:dyDescent="0.25">
      <c r="A1125" s="24">
        <v>150000</v>
      </c>
      <c r="B1125" s="25" t="s">
        <v>1162</v>
      </c>
      <c r="C1125" s="26"/>
      <c r="D1125" s="57"/>
      <c r="E1125" s="32"/>
      <c r="F1125" s="33"/>
      <c r="G1125" s="41"/>
      <c r="H1125" s="42"/>
      <c r="I1125" s="42"/>
    </row>
    <row r="1126" spans="1:9" s="5" customFormat="1" ht="18.75" hidden="1" x14ac:dyDescent="0.25">
      <c r="A1126" s="30">
        <v>150100</v>
      </c>
      <c r="B1126" s="91" t="s">
        <v>1163</v>
      </c>
      <c r="C1126" s="36"/>
      <c r="D1126" s="55"/>
      <c r="E1126" s="32"/>
      <c r="F1126" s="33"/>
      <c r="G1126" s="41"/>
      <c r="H1126" s="42"/>
      <c r="I1126" s="42"/>
    </row>
    <row r="1127" spans="1:9" s="5" customFormat="1" ht="31.5" hidden="1" x14ac:dyDescent="0.25">
      <c r="A1127" s="34">
        <v>150101</v>
      </c>
      <c r="B1127" s="38" t="s">
        <v>1164</v>
      </c>
      <c r="C1127" s="36" t="s">
        <v>29</v>
      </c>
      <c r="D1127" s="55"/>
      <c r="E1127" s="32">
        <v>253.3</v>
      </c>
      <c r="F1127" s="33">
        <f>D1127*E1127</f>
        <v>0</v>
      </c>
      <c r="G1127" s="41"/>
      <c r="H1127" s="42"/>
      <c r="I1127" s="42"/>
    </row>
    <row r="1128" spans="1:9" s="5" customFormat="1" ht="47.25" hidden="1" x14ac:dyDescent="0.25">
      <c r="A1128" s="34"/>
      <c r="B1128" s="35" t="s">
        <v>1165</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1166</v>
      </c>
      <c r="B1130" s="38" t="s">
        <v>1167</v>
      </c>
      <c r="C1130" s="36" t="s">
        <v>29</v>
      </c>
      <c r="D1130" s="55"/>
      <c r="E1130" s="32">
        <v>369.99</v>
      </c>
      <c r="F1130" s="33">
        <f>D1130*E1130</f>
        <v>0</v>
      </c>
      <c r="G1130" s="41"/>
      <c r="H1130" s="42"/>
      <c r="I1130" s="42"/>
    </row>
    <row r="1131" spans="1:9" s="5" customFormat="1" ht="110.25" hidden="1" x14ac:dyDescent="0.25">
      <c r="A1131" s="34"/>
      <c r="B1131" s="35" t="s">
        <v>1168</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1169</v>
      </c>
      <c r="B1133" s="38" t="s">
        <v>1170</v>
      </c>
      <c r="C1133" s="36" t="s">
        <v>29</v>
      </c>
      <c r="D1133" s="55"/>
      <c r="E1133" s="32">
        <v>41.38</v>
      </c>
      <c r="F1133" s="33">
        <f>D1133*E1133</f>
        <v>0</v>
      </c>
      <c r="G1133" s="41"/>
      <c r="H1133" s="42"/>
      <c r="I1133" s="42"/>
    </row>
    <row r="1134" spans="1:9" s="5" customFormat="1" ht="78.75" hidden="1" x14ac:dyDescent="0.25">
      <c r="A1134" s="34"/>
      <c r="B1134" s="35" t="s">
        <v>1171</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1172</v>
      </c>
      <c r="B1136" s="47" t="s">
        <v>1173</v>
      </c>
      <c r="C1136" s="36" t="s">
        <v>29</v>
      </c>
      <c r="D1136" s="55">
        <v>421.62</v>
      </c>
      <c r="E1136" s="32"/>
      <c r="F1136" s="33">
        <f>D1136*E1136</f>
        <v>0</v>
      </c>
      <c r="G1136" s="41"/>
      <c r="H1136" s="42"/>
      <c r="I1136" s="42"/>
    </row>
    <row r="1137" spans="1:9" s="5" customFormat="1" ht="327.75" customHeight="1" x14ac:dyDescent="0.25">
      <c r="A1137" s="34"/>
      <c r="B1137" s="35" t="s">
        <v>1174</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1175</v>
      </c>
      <c r="B1139" s="38" t="s">
        <v>1176</v>
      </c>
      <c r="C1139" s="36" t="s">
        <v>29</v>
      </c>
      <c r="D1139" s="55"/>
      <c r="E1139" s="32"/>
      <c r="F1139" s="33">
        <f>D1139*E1139</f>
        <v>0</v>
      </c>
      <c r="G1139" s="41"/>
      <c r="H1139" s="42"/>
      <c r="I1139" s="42"/>
    </row>
    <row r="1140" spans="1:9" s="5" customFormat="1" ht="126" hidden="1" x14ac:dyDescent="0.25">
      <c r="A1140" s="34"/>
      <c r="B1140" s="35" t="s">
        <v>1177</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1178</v>
      </c>
      <c r="B1142" s="88" t="s">
        <v>1179</v>
      </c>
      <c r="C1142" s="36" t="s">
        <v>29</v>
      </c>
      <c r="D1142" s="55"/>
      <c r="E1142" s="32"/>
      <c r="F1142" s="33">
        <f>D1142*E1142</f>
        <v>0</v>
      </c>
      <c r="G1142" s="41"/>
      <c r="H1142" s="42"/>
      <c r="I1142" s="42"/>
    </row>
    <row r="1143" spans="1:9" s="5" customFormat="1" ht="78.75" hidden="1" x14ac:dyDescent="0.25">
      <c r="A1143" s="34"/>
      <c r="B1143" s="87" t="s">
        <v>1180</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1181</v>
      </c>
      <c r="B1145" s="38" t="s">
        <v>1182</v>
      </c>
      <c r="C1145" s="36" t="s">
        <v>29</v>
      </c>
      <c r="D1145" s="55">
        <v>398.03</v>
      </c>
      <c r="E1145" s="32"/>
      <c r="F1145" s="33">
        <f>D1145*E1145</f>
        <v>0</v>
      </c>
      <c r="G1145" s="41"/>
      <c r="H1145" s="42"/>
      <c r="I1145" s="42"/>
    </row>
    <row r="1146" spans="1:9" s="5" customFormat="1" ht="78.75" x14ac:dyDescent="0.25">
      <c r="A1146" s="34"/>
      <c r="B1146" s="35" t="s">
        <v>1183</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1184</v>
      </c>
      <c r="B1148" s="38" t="s">
        <v>1185</v>
      </c>
      <c r="C1148" s="36" t="s">
        <v>22</v>
      </c>
      <c r="D1148" s="55"/>
      <c r="E1148" s="32"/>
      <c r="F1148" s="33">
        <f>D1148*E1148</f>
        <v>0</v>
      </c>
      <c r="G1148" s="41"/>
      <c r="H1148" s="42"/>
      <c r="I1148" s="42"/>
    </row>
    <row r="1149" spans="1:9" s="5" customFormat="1" ht="78.75" hidden="1" x14ac:dyDescent="0.25">
      <c r="A1149" s="34"/>
      <c r="B1149" s="35" t="s">
        <v>1186</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1187</v>
      </c>
      <c r="B1151" s="88" t="s">
        <v>1188</v>
      </c>
      <c r="C1151" s="36" t="s">
        <v>29</v>
      </c>
      <c r="D1151" s="55">
        <v>875.25</v>
      </c>
      <c r="E1151" s="32"/>
      <c r="F1151" s="33">
        <f>D1151*E1151</f>
        <v>0</v>
      </c>
      <c r="G1151" s="41"/>
      <c r="H1151" s="42"/>
      <c r="I1151" s="42"/>
    </row>
    <row r="1152" spans="1:9" s="5" customFormat="1" ht="63" x14ac:dyDescent="0.25">
      <c r="A1152" s="34"/>
      <c r="B1152" s="87" t="s">
        <v>1189</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1190</v>
      </c>
      <c r="B1154" s="38" t="s">
        <v>1191</v>
      </c>
      <c r="C1154" s="36" t="s">
        <v>18</v>
      </c>
      <c r="D1154" s="55"/>
      <c r="E1154" s="32"/>
      <c r="F1154" s="33">
        <f>D1154*E1154</f>
        <v>0</v>
      </c>
      <c r="G1154" s="41"/>
      <c r="H1154" s="42"/>
      <c r="I1154" s="42"/>
    </row>
    <row r="1155" spans="1:9" s="5" customFormat="1" ht="141.75" hidden="1" x14ac:dyDescent="0.25">
      <c r="A1155" s="34"/>
      <c r="B1155" s="35" t="s">
        <v>1192</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1193</v>
      </c>
      <c r="B1157" s="38" t="s">
        <v>1194</v>
      </c>
      <c r="C1157" s="36" t="s">
        <v>18</v>
      </c>
      <c r="D1157" s="55"/>
      <c r="E1157" s="32"/>
      <c r="F1157" s="33">
        <f>D1157*E1157</f>
        <v>0</v>
      </c>
      <c r="G1157" s="41"/>
      <c r="H1157" s="42"/>
      <c r="I1157" s="42"/>
    </row>
    <row r="1158" spans="1:9" s="5" customFormat="1" ht="109.5" hidden="1" customHeight="1" x14ac:dyDescent="0.25">
      <c r="A1158" s="34"/>
      <c r="B1158" s="35" t="s">
        <v>1195</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1196</v>
      </c>
      <c r="B1160" s="38" t="s">
        <v>1197</v>
      </c>
      <c r="C1160" s="36" t="s">
        <v>18</v>
      </c>
      <c r="D1160" s="55"/>
      <c r="E1160" s="32"/>
      <c r="F1160" s="33">
        <f>D1160*E1160</f>
        <v>0</v>
      </c>
      <c r="G1160" s="41"/>
      <c r="H1160" s="42"/>
      <c r="I1160" s="42"/>
    </row>
    <row r="1161" spans="1:9" s="5" customFormat="1" ht="107.25" hidden="1" customHeight="1" x14ac:dyDescent="0.25">
      <c r="A1161" s="34"/>
      <c r="B1161" s="35" t="s">
        <v>1195</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1198</v>
      </c>
      <c r="B1163" s="38" t="s">
        <v>1199</v>
      </c>
      <c r="C1163" s="36" t="s">
        <v>18</v>
      </c>
      <c r="D1163" s="55">
        <v>104.82</v>
      </c>
      <c r="E1163" s="32"/>
      <c r="F1163" s="33">
        <f>D1163*E1163</f>
        <v>0</v>
      </c>
      <c r="G1163" s="41"/>
      <c r="H1163" s="42"/>
      <c r="I1163" s="42"/>
    </row>
    <row r="1164" spans="1:9" s="5" customFormat="1" ht="141.75" x14ac:dyDescent="0.25">
      <c r="A1164" s="34"/>
      <c r="B1164" s="35" t="s">
        <v>1200</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1201</v>
      </c>
      <c r="B1166" s="106" t="s">
        <v>1202</v>
      </c>
      <c r="C1166" s="36" t="s">
        <v>18</v>
      </c>
      <c r="D1166" s="55"/>
      <c r="E1166" s="32"/>
      <c r="F1166" s="33">
        <f>D1166*E1166</f>
        <v>0</v>
      </c>
      <c r="G1166" s="41"/>
      <c r="H1166" s="42"/>
      <c r="I1166" s="42"/>
    </row>
    <row r="1167" spans="1:9" s="5" customFormat="1" ht="220.5" hidden="1" x14ac:dyDescent="0.25">
      <c r="A1167" s="46"/>
      <c r="B1167" s="108" t="s">
        <v>1203</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1204</v>
      </c>
      <c r="B1169" s="106" t="s">
        <v>1205</v>
      </c>
      <c r="C1169" s="36" t="s">
        <v>18</v>
      </c>
      <c r="D1169" s="55"/>
      <c r="E1169" s="32"/>
      <c r="F1169" s="33">
        <f>D1169*E1169</f>
        <v>0</v>
      </c>
      <c r="G1169" s="41"/>
      <c r="H1169" s="42"/>
      <c r="I1169" s="42"/>
    </row>
    <row r="1170" spans="1:9" s="5" customFormat="1" ht="220.5" hidden="1" x14ac:dyDescent="0.25">
      <c r="A1170" s="46"/>
      <c r="B1170" s="108" t="s">
        <v>1203</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1206</v>
      </c>
      <c r="B1172" s="54" t="s">
        <v>1207</v>
      </c>
      <c r="C1172" s="36"/>
      <c r="D1172" s="55"/>
      <c r="E1172" s="32"/>
      <c r="F1172" s="33"/>
      <c r="G1172" s="41"/>
      <c r="H1172" s="42"/>
      <c r="I1172" s="42"/>
    </row>
    <row r="1173" spans="1:9" s="5" customFormat="1" ht="18.75" hidden="1" x14ac:dyDescent="0.25">
      <c r="A1173" s="34" t="s">
        <v>1208</v>
      </c>
      <c r="B1173" s="38" t="s">
        <v>1209</v>
      </c>
      <c r="C1173" s="36" t="s">
        <v>22</v>
      </c>
      <c r="D1173" s="55"/>
      <c r="E1173" s="32"/>
      <c r="F1173" s="33">
        <f>D1173*E1173</f>
        <v>0</v>
      </c>
      <c r="G1173" s="41"/>
      <c r="H1173" s="42"/>
      <c r="I1173" s="42"/>
    </row>
    <row r="1174" spans="1:9" s="5" customFormat="1" ht="66.75" hidden="1" customHeight="1" x14ac:dyDescent="0.25">
      <c r="A1174" s="34"/>
      <c r="B1174" s="35" t="s">
        <v>1210</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1211</v>
      </c>
      <c r="B1176" s="38" t="s">
        <v>1212</v>
      </c>
      <c r="C1176" s="36" t="s">
        <v>22</v>
      </c>
      <c r="D1176" s="55"/>
      <c r="E1176" s="32"/>
      <c r="F1176" s="33">
        <f>D1176*E1176</f>
        <v>0</v>
      </c>
      <c r="G1176" s="41"/>
      <c r="H1176" s="42"/>
      <c r="I1176" s="42"/>
    </row>
    <row r="1177" spans="1:9" s="5" customFormat="1" ht="47.25" hidden="1" x14ac:dyDescent="0.25">
      <c r="A1177" s="34"/>
      <c r="B1177" s="35" t="s">
        <v>1213</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1214</v>
      </c>
      <c r="B1179" s="38" t="s">
        <v>1215</v>
      </c>
      <c r="C1179" s="36" t="s">
        <v>22</v>
      </c>
      <c r="D1179" s="55"/>
      <c r="E1179" s="32"/>
      <c r="F1179" s="33">
        <f>D1179*E1179</f>
        <v>0</v>
      </c>
      <c r="G1179" s="41"/>
      <c r="H1179" s="42"/>
      <c r="I1179" s="42"/>
    </row>
    <row r="1180" spans="1:9" s="5" customFormat="1" ht="299.25" hidden="1" x14ac:dyDescent="0.25">
      <c r="A1180" s="34"/>
      <c r="B1180" s="35" t="s">
        <v>1216</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1217</v>
      </c>
      <c r="B1182" s="88" t="s">
        <v>1218</v>
      </c>
      <c r="C1182" s="36" t="s">
        <v>22</v>
      </c>
      <c r="D1182" s="55"/>
      <c r="E1182" s="32"/>
      <c r="F1182" s="33">
        <f>D1182*E1182</f>
        <v>0</v>
      </c>
      <c r="G1182" s="41"/>
      <c r="H1182" s="42"/>
      <c r="I1182" s="42"/>
    </row>
    <row r="1183" spans="1:9" s="5" customFormat="1" ht="63" hidden="1" x14ac:dyDescent="0.25">
      <c r="A1183" s="34"/>
      <c r="B1183" s="87" t="s">
        <v>1219</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1220</v>
      </c>
      <c r="B1185" s="38" t="s">
        <v>1221</v>
      </c>
      <c r="C1185" s="36" t="s">
        <v>22</v>
      </c>
      <c r="D1185" s="55"/>
      <c r="E1185" s="32"/>
      <c r="F1185" s="33">
        <f>D1185*E1185</f>
        <v>0</v>
      </c>
      <c r="G1185" s="41"/>
      <c r="H1185" s="42"/>
      <c r="I1185" s="42"/>
    </row>
    <row r="1186" spans="1:13" s="5" customFormat="1" ht="63" hidden="1" x14ac:dyDescent="0.25">
      <c r="A1186" s="34"/>
      <c r="B1186" s="35" t="s">
        <v>1222</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1223</v>
      </c>
      <c r="B1188" s="54" t="s">
        <v>1224</v>
      </c>
      <c r="C1188" s="36"/>
      <c r="D1188" s="55"/>
      <c r="E1188" s="32"/>
      <c r="F1188" s="33"/>
      <c r="G1188" s="41"/>
      <c r="H1188" s="42"/>
      <c r="I1188" s="42"/>
    </row>
    <row r="1189" spans="1:13" s="5" customFormat="1" ht="21" x14ac:dyDescent="0.25">
      <c r="A1189" s="34" t="s">
        <v>1225</v>
      </c>
      <c r="B1189" s="38" t="s">
        <v>227</v>
      </c>
      <c r="C1189" s="36" t="s">
        <v>29</v>
      </c>
      <c r="D1189" s="55">
        <v>727.8</v>
      </c>
      <c r="E1189" s="32"/>
      <c r="F1189" s="33">
        <f>D1189*E1189</f>
        <v>0</v>
      </c>
      <c r="G1189" s="41"/>
      <c r="H1189" s="42"/>
      <c r="I1189" s="42"/>
      <c r="J1189" s="213"/>
      <c r="K1189" s="214"/>
      <c r="L1189" s="214"/>
      <c r="M1189" s="214"/>
    </row>
    <row r="1190" spans="1:13" s="5" customFormat="1" ht="47.25" x14ac:dyDescent="0.25">
      <c r="A1190" s="34"/>
      <c r="B1190" s="35" t="s">
        <v>1226</v>
      </c>
      <c r="C1190" s="36"/>
      <c r="D1190" s="55"/>
      <c r="E1190" s="32"/>
      <c r="F1190" s="33"/>
      <c r="G1190" s="41"/>
      <c r="H1190" s="42"/>
      <c r="I1190" s="42"/>
      <c r="J1190" s="213"/>
      <c r="K1190" s="214"/>
      <c r="L1190" s="214"/>
      <c r="M1190" s="214"/>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1227</v>
      </c>
      <c r="B1192" s="38" t="s">
        <v>1228</v>
      </c>
      <c r="C1192" s="36" t="s">
        <v>18</v>
      </c>
      <c r="D1192" s="55"/>
      <c r="E1192" s="32"/>
      <c r="F1192" s="33">
        <f>D1192*E1192</f>
        <v>0</v>
      </c>
      <c r="G1192" s="41"/>
      <c r="H1192" s="42"/>
      <c r="I1192" s="42"/>
    </row>
    <row r="1193" spans="1:13" s="5" customFormat="1" ht="63" hidden="1" x14ac:dyDescent="0.25">
      <c r="A1193" s="34"/>
      <c r="B1193" s="35" t="s">
        <v>485</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1229</v>
      </c>
      <c r="B1195" s="54" t="s">
        <v>1230</v>
      </c>
      <c r="C1195" s="36"/>
      <c r="D1195" s="55"/>
      <c r="E1195" s="32"/>
      <c r="F1195" s="33"/>
      <c r="G1195" s="41"/>
      <c r="H1195" s="42"/>
      <c r="I1195" s="42"/>
    </row>
    <row r="1196" spans="1:13" s="5" customFormat="1" ht="18.75" hidden="1" x14ac:dyDescent="0.25">
      <c r="A1196" s="34" t="s">
        <v>1231</v>
      </c>
      <c r="B1196" s="38" t="s">
        <v>1232</v>
      </c>
      <c r="C1196" s="36" t="s">
        <v>22</v>
      </c>
      <c r="D1196" s="55"/>
      <c r="E1196" s="32"/>
      <c r="F1196" s="33">
        <f>D1196*E1196</f>
        <v>0</v>
      </c>
      <c r="G1196" s="41"/>
      <c r="H1196" s="42"/>
      <c r="I1196" s="42"/>
    </row>
    <row r="1197" spans="1:13" s="5" customFormat="1" ht="47.25" hidden="1" x14ac:dyDescent="0.25">
      <c r="A1197" s="34"/>
      <c r="B1197" s="35" t="s">
        <v>1233</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1234</v>
      </c>
      <c r="B1199" s="38" t="s">
        <v>1235</v>
      </c>
      <c r="C1199" s="36" t="s">
        <v>29</v>
      </c>
      <c r="D1199" s="55"/>
      <c r="E1199" s="32"/>
      <c r="F1199" s="33">
        <f>D1199*E1199</f>
        <v>0</v>
      </c>
      <c r="G1199" s="41"/>
      <c r="H1199" s="42"/>
      <c r="I1199" s="42"/>
    </row>
    <row r="1200" spans="1:13" s="5" customFormat="1" ht="252" hidden="1" x14ac:dyDescent="0.25">
      <c r="A1200" s="34"/>
      <c r="B1200" s="35" t="s">
        <v>1236</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1237</v>
      </c>
      <c r="B1202" s="38" t="s">
        <v>1238</v>
      </c>
      <c r="C1202" s="36" t="s">
        <v>18</v>
      </c>
      <c r="D1202" s="55"/>
      <c r="E1202" s="32"/>
      <c r="F1202" s="33">
        <f>D1202*E1202</f>
        <v>0</v>
      </c>
      <c r="G1202" s="41"/>
      <c r="H1202" s="42"/>
      <c r="I1202" s="42"/>
    </row>
    <row r="1203" spans="1:16" s="5" customFormat="1" ht="208.5" hidden="1" customHeight="1" x14ac:dyDescent="0.25">
      <c r="A1203" s="34"/>
      <c r="B1203" s="35" t="s">
        <v>1239</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1240</v>
      </c>
      <c r="B1205" s="38" t="s">
        <v>1241</v>
      </c>
      <c r="C1205" s="36" t="s">
        <v>29</v>
      </c>
      <c r="D1205" s="55"/>
      <c r="E1205" s="32"/>
      <c r="F1205" s="33">
        <f>D1205*E1205</f>
        <v>0</v>
      </c>
      <c r="G1205" s="41"/>
      <c r="H1205" s="42"/>
      <c r="I1205" s="42"/>
    </row>
    <row r="1206" spans="1:16" s="5" customFormat="1" ht="94.5" hidden="1" customHeight="1" x14ac:dyDescent="0.25">
      <c r="A1206" s="34"/>
      <c r="B1206" s="35" t="s">
        <v>1242</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1243</v>
      </c>
      <c r="B1208" s="38" t="s">
        <v>1244</v>
      </c>
      <c r="C1208" s="36" t="s">
        <v>29</v>
      </c>
      <c r="D1208" s="55">
        <v>906.69</v>
      </c>
      <c r="E1208" s="32"/>
      <c r="F1208" s="33">
        <f>D1208*E1208</f>
        <v>0</v>
      </c>
      <c r="G1208" s="41"/>
      <c r="H1208" s="42"/>
      <c r="I1208" s="42"/>
      <c r="J1208" s="242"/>
      <c r="K1208" s="243"/>
      <c r="L1208" s="243"/>
      <c r="M1208" s="243"/>
      <c r="N1208" s="243"/>
      <c r="O1208" s="243"/>
    </row>
    <row r="1209" spans="1:16" s="5" customFormat="1" ht="78.75" x14ac:dyDescent="0.25">
      <c r="A1209" s="34"/>
      <c r="B1209" s="35" t="s">
        <v>1245</v>
      </c>
      <c r="C1209" s="36"/>
      <c r="D1209" s="55"/>
      <c r="E1209" s="32"/>
      <c r="F1209" s="33"/>
      <c r="G1209" s="41"/>
      <c r="H1209" s="42"/>
      <c r="I1209" s="42"/>
      <c r="J1209" s="242"/>
      <c r="K1209" s="243"/>
      <c r="L1209" s="243"/>
      <c r="M1209" s="243"/>
      <c r="N1209" s="243"/>
      <c r="O1209" s="243"/>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1246</v>
      </c>
      <c r="B1211" s="88" t="s">
        <v>1247</v>
      </c>
      <c r="C1211" s="75" t="s">
        <v>22</v>
      </c>
      <c r="D1211" s="55">
        <v>44.81</v>
      </c>
      <c r="E1211" s="32"/>
      <c r="F1211" s="33">
        <f>D1211*E1211</f>
        <v>0</v>
      </c>
      <c r="G1211" s="41"/>
      <c r="H1211" s="42"/>
      <c r="I1211" s="42"/>
      <c r="J1211" s="221"/>
      <c r="K1211" s="222"/>
      <c r="L1211" s="222"/>
      <c r="M1211" s="222"/>
      <c r="N1211" s="222"/>
      <c r="O1211" s="222"/>
      <c r="P1211" s="222"/>
    </row>
    <row r="1212" spans="1:16" s="5" customFormat="1" ht="141.75" x14ac:dyDescent="0.25">
      <c r="A1212" s="34"/>
      <c r="B1212" s="87" t="s">
        <v>1248</v>
      </c>
      <c r="C1212" s="75"/>
      <c r="D1212" s="55"/>
      <c r="E1212" s="111"/>
      <c r="F1212" s="33"/>
      <c r="G1212" s="41"/>
      <c r="H1212" s="42"/>
      <c r="I1212" s="42"/>
      <c r="J1212" s="221"/>
      <c r="K1212" s="222"/>
      <c r="L1212" s="222"/>
      <c r="M1212" s="222"/>
      <c r="N1212" s="222"/>
      <c r="O1212" s="222"/>
      <c r="P1212" s="222"/>
    </row>
    <row r="1213" spans="1:16" s="5" customFormat="1" ht="20.25" hidden="1" customHeight="1" x14ac:dyDescent="0.25">
      <c r="A1213" s="34"/>
      <c r="B1213" s="88"/>
      <c r="C1213" s="75"/>
      <c r="D1213" s="55"/>
      <c r="E1213" s="111"/>
      <c r="F1213" s="33"/>
      <c r="G1213" s="41"/>
      <c r="H1213" s="42"/>
      <c r="I1213" s="42"/>
      <c r="J1213" s="221"/>
      <c r="K1213" s="222"/>
      <c r="L1213" s="222"/>
      <c r="M1213" s="222"/>
      <c r="N1213" s="222"/>
      <c r="O1213" s="222"/>
      <c r="P1213" s="222"/>
    </row>
    <row r="1214" spans="1:16" s="5" customFormat="1" ht="18.75" hidden="1" x14ac:dyDescent="0.25">
      <c r="A1214" s="34" t="s">
        <v>1249</v>
      </c>
      <c r="B1214" s="112" t="s">
        <v>1250</v>
      </c>
      <c r="C1214" s="75" t="s">
        <v>22</v>
      </c>
      <c r="D1214" s="55"/>
      <c r="E1214" s="32">
        <v>44.47</v>
      </c>
      <c r="F1214" s="33">
        <f>D1214*E1214</f>
        <v>0</v>
      </c>
      <c r="G1214" s="41"/>
      <c r="H1214" s="42"/>
      <c r="I1214" s="42"/>
      <c r="J1214" s="221"/>
      <c r="K1214" s="222"/>
      <c r="L1214" s="222"/>
      <c r="M1214" s="222"/>
      <c r="N1214" s="222"/>
      <c r="O1214" s="222"/>
      <c r="P1214" s="222"/>
    </row>
    <row r="1215" spans="1:16" s="5" customFormat="1" ht="138" hidden="1" customHeight="1" x14ac:dyDescent="0.25">
      <c r="A1215" s="34"/>
      <c r="B1215" s="87" t="s">
        <v>1251</v>
      </c>
      <c r="C1215" s="75"/>
      <c r="D1215" s="55"/>
      <c r="E1215" s="111"/>
      <c r="F1215" s="33"/>
      <c r="G1215" s="41"/>
      <c r="H1215" s="42"/>
      <c r="I1215" s="42"/>
      <c r="J1215" s="221"/>
      <c r="K1215" s="222"/>
      <c r="L1215" s="222"/>
      <c r="M1215" s="222"/>
      <c r="N1215" s="222"/>
      <c r="O1215" s="222"/>
      <c r="P1215" s="222"/>
    </row>
    <row r="1216" spans="1:16" s="5" customFormat="1" ht="18.75" hidden="1" x14ac:dyDescent="0.25">
      <c r="A1216" s="34"/>
      <c r="B1216" s="88"/>
      <c r="C1216" s="75"/>
      <c r="D1216" s="55"/>
      <c r="E1216" s="111"/>
      <c r="F1216" s="33"/>
      <c r="G1216" s="41"/>
      <c r="H1216" s="42"/>
      <c r="I1216" s="42"/>
      <c r="J1216" s="221"/>
      <c r="K1216" s="222"/>
      <c r="L1216" s="222"/>
      <c r="M1216" s="222"/>
      <c r="N1216" s="222"/>
      <c r="O1216" s="222"/>
      <c r="P1216" s="222"/>
    </row>
    <row r="1217" spans="1:16" s="5" customFormat="1" ht="18.75" hidden="1" x14ac:dyDescent="0.25">
      <c r="A1217" s="34" t="s">
        <v>1252</v>
      </c>
      <c r="B1217" s="88" t="s">
        <v>1253</v>
      </c>
      <c r="C1217" s="75" t="s">
        <v>22</v>
      </c>
      <c r="D1217" s="55"/>
      <c r="E1217" s="32">
        <v>55.97</v>
      </c>
      <c r="F1217" s="33">
        <f>D1217*E1217</f>
        <v>0</v>
      </c>
      <c r="G1217" s="41"/>
      <c r="H1217" s="42"/>
      <c r="I1217" s="42"/>
      <c r="J1217" s="221"/>
      <c r="K1217" s="222"/>
      <c r="L1217" s="222"/>
      <c r="M1217" s="222"/>
      <c r="N1217" s="222"/>
      <c r="O1217" s="222"/>
      <c r="P1217" s="222"/>
    </row>
    <row r="1218" spans="1:16" s="5" customFormat="1" ht="141.75" hidden="1" x14ac:dyDescent="0.25">
      <c r="A1218" s="34"/>
      <c r="B1218" s="87" t="s">
        <v>1251</v>
      </c>
      <c r="C1218" s="36"/>
      <c r="D1218" s="113"/>
      <c r="E1218" s="32"/>
      <c r="F1218" s="71"/>
      <c r="G1218" s="41"/>
      <c r="H1218" s="42"/>
      <c r="I1218" s="42"/>
      <c r="J1218" s="221"/>
      <c r="K1218" s="222"/>
      <c r="L1218" s="222"/>
      <c r="M1218" s="222"/>
      <c r="N1218" s="222"/>
      <c r="O1218" s="222"/>
      <c r="P1218" s="222"/>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1254</v>
      </c>
      <c r="B1220" s="47" t="s">
        <v>1255</v>
      </c>
      <c r="C1220" s="80" t="s">
        <v>18</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1256</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1257</v>
      </c>
      <c r="B1223" s="47" t="s">
        <v>1258</v>
      </c>
      <c r="C1223" s="80" t="s">
        <v>18</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1259</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8" t="s">
        <v>60</v>
      </c>
      <c r="D1225" s="217"/>
      <c r="E1225" s="217"/>
      <c r="F1225" s="56">
        <f>SUM(F1125:F1224)</f>
        <v>0</v>
      </c>
      <c r="G1225" s="41"/>
      <c r="H1225" s="42"/>
      <c r="I1225" s="42"/>
    </row>
    <row r="1226" spans="1:16" s="5" customFormat="1" ht="18.75" x14ac:dyDescent="0.25">
      <c r="A1226" s="24">
        <v>160000</v>
      </c>
      <c r="B1226" s="25" t="s">
        <v>1260</v>
      </c>
      <c r="C1226" s="90"/>
      <c r="D1226" s="57"/>
      <c r="E1226" s="32"/>
      <c r="F1226" s="33"/>
      <c r="G1226" s="41"/>
      <c r="H1226" s="42"/>
      <c r="I1226" s="42"/>
    </row>
    <row r="1227" spans="1:16" s="5" customFormat="1" ht="18.75" hidden="1" x14ac:dyDescent="0.25">
      <c r="A1227" s="30">
        <v>160100</v>
      </c>
      <c r="B1227" s="91" t="s">
        <v>1261</v>
      </c>
      <c r="C1227" s="36"/>
      <c r="D1227" s="55"/>
      <c r="E1227" s="32"/>
      <c r="F1227" s="33"/>
      <c r="G1227" s="41"/>
      <c r="H1227" s="42"/>
      <c r="I1227" s="42"/>
    </row>
    <row r="1228" spans="1:16" s="5" customFormat="1" ht="21" hidden="1" x14ac:dyDescent="0.25">
      <c r="A1228" s="34">
        <v>160101</v>
      </c>
      <c r="B1228" s="38" t="s">
        <v>1262</v>
      </c>
      <c r="C1228" s="36" t="s">
        <v>29</v>
      </c>
      <c r="D1228" s="55"/>
      <c r="E1228" s="32">
        <v>103</v>
      </c>
      <c r="F1228" s="33">
        <f>D1228*E1228</f>
        <v>0</v>
      </c>
      <c r="G1228" s="41"/>
      <c r="H1228" s="42"/>
      <c r="I1228" s="42"/>
    </row>
    <row r="1229" spans="1:16" s="5" customFormat="1" ht="63" hidden="1" x14ac:dyDescent="0.25">
      <c r="A1229" s="34"/>
      <c r="B1229" s="35" t="s">
        <v>1263</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1264</v>
      </c>
      <c r="B1231" s="38" t="s">
        <v>1265</v>
      </c>
      <c r="C1231" s="36" t="s">
        <v>29</v>
      </c>
      <c r="D1231" s="55"/>
      <c r="E1231" s="32">
        <v>89.63</v>
      </c>
      <c r="F1231" s="33">
        <f>D1231*E1231</f>
        <v>0</v>
      </c>
      <c r="G1231" s="41"/>
      <c r="H1231" s="42"/>
      <c r="I1231" s="42"/>
    </row>
    <row r="1232" spans="1:16" s="5" customFormat="1" ht="78.75" hidden="1" x14ac:dyDescent="0.25">
      <c r="A1232" s="34"/>
      <c r="B1232" s="35" t="s">
        <v>1266</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1267</v>
      </c>
      <c r="B1234" s="38" t="s">
        <v>1268</v>
      </c>
      <c r="C1234" s="36" t="s">
        <v>29</v>
      </c>
      <c r="D1234" s="55"/>
      <c r="E1234" s="32">
        <v>89.63</v>
      </c>
      <c r="F1234" s="33">
        <f>D1234*E1234</f>
        <v>0</v>
      </c>
      <c r="G1234" s="41"/>
      <c r="H1234" s="42"/>
      <c r="I1234" s="42"/>
    </row>
    <row r="1235" spans="1:9" s="5" customFormat="1" ht="63" hidden="1" x14ac:dyDescent="0.25">
      <c r="A1235" s="34"/>
      <c r="B1235" s="35" t="s">
        <v>1269</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1270</v>
      </c>
      <c r="B1237" s="88" t="s">
        <v>1271</v>
      </c>
      <c r="C1237" s="36" t="s">
        <v>7</v>
      </c>
      <c r="D1237" s="55">
        <v>25</v>
      </c>
      <c r="E1237" s="32"/>
      <c r="F1237" s="33">
        <f>D1237*E1237</f>
        <v>0</v>
      </c>
      <c r="G1237" s="41"/>
      <c r="H1237" s="42"/>
      <c r="I1237" s="42"/>
    </row>
    <row r="1238" spans="1:9" s="5" customFormat="1" ht="63" x14ac:dyDescent="0.25">
      <c r="A1238" s="34"/>
      <c r="B1238" s="87" t="s">
        <v>1272</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1273</v>
      </c>
      <c r="B1240" s="79" t="s">
        <v>1274</v>
      </c>
      <c r="C1240" s="36" t="s">
        <v>7</v>
      </c>
      <c r="D1240" s="116"/>
      <c r="E1240" s="32">
        <v>184.99</v>
      </c>
      <c r="F1240" s="33">
        <f>D1240*E1240</f>
        <v>0</v>
      </c>
      <c r="G1240" s="41"/>
      <c r="H1240" s="42"/>
      <c r="I1240" s="42"/>
    </row>
    <row r="1241" spans="1:9" s="5" customFormat="1" ht="78.75" hidden="1" x14ac:dyDescent="0.25">
      <c r="A1241" s="34"/>
      <c r="B1241" s="40" t="s">
        <v>1275</v>
      </c>
      <c r="C1241" s="36"/>
      <c r="D1241" s="116"/>
      <c r="E1241" s="32"/>
      <c r="F1241" s="33"/>
      <c r="G1241" s="41"/>
      <c r="H1241" s="42"/>
      <c r="I1241" s="42"/>
    </row>
    <row r="1242" spans="1:9" s="5" customFormat="1" ht="18" customHeight="1" x14ac:dyDescent="0.25">
      <c r="A1242" s="92"/>
      <c r="B1242" s="79"/>
      <c r="C1242" s="218" t="s">
        <v>60</v>
      </c>
      <c r="D1242" s="217"/>
      <c r="E1242" s="217"/>
      <c r="F1242" s="56">
        <f>SUM(F1228:F1241)</f>
        <v>0</v>
      </c>
      <c r="G1242" s="41"/>
      <c r="H1242" s="42"/>
      <c r="I1242" s="42"/>
    </row>
    <row r="1243" spans="1:9" s="5" customFormat="1" ht="18.75" x14ac:dyDescent="0.25">
      <c r="A1243" s="117">
        <v>170000</v>
      </c>
      <c r="B1243" s="25" t="s">
        <v>1276</v>
      </c>
      <c r="C1243" s="118"/>
      <c r="D1243" s="57"/>
      <c r="E1243" s="28"/>
      <c r="F1243" s="33"/>
      <c r="G1243" s="41"/>
      <c r="H1243" s="42"/>
      <c r="I1243" s="42"/>
    </row>
    <row r="1244" spans="1:9" s="5" customFormat="1" ht="18.75" hidden="1" x14ac:dyDescent="0.25">
      <c r="A1244" s="119">
        <v>170100</v>
      </c>
      <c r="B1244" s="91" t="s">
        <v>1277</v>
      </c>
      <c r="C1244" s="36"/>
      <c r="D1244" s="55"/>
      <c r="E1244" s="32"/>
      <c r="F1244" s="33"/>
      <c r="G1244" s="41"/>
      <c r="H1244" s="42"/>
      <c r="I1244" s="42"/>
    </row>
    <row r="1245" spans="1:9" s="5" customFormat="1" ht="21" hidden="1" x14ac:dyDescent="0.25">
      <c r="A1245" s="120">
        <v>170101</v>
      </c>
      <c r="B1245" s="38" t="s">
        <v>1278</v>
      </c>
      <c r="C1245" s="36" t="s">
        <v>29</v>
      </c>
      <c r="D1245" s="55"/>
      <c r="E1245" s="32">
        <v>10.81</v>
      </c>
      <c r="F1245" s="33">
        <f>D1245*E1245</f>
        <v>0</v>
      </c>
      <c r="G1245" s="41"/>
      <c r="H1245" s="42"/>
      <c r="I1245" s="42"/>
    </row>
    <row r="1246" spans="1:9" s="5" customFormat="1" ht="110.25" hidden="1" x14ac:dyDescent="0.25">
      <c r="A1246" s="120"/>
      <c r="B1246" s="35" t="s">
        <v>1279</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1280</v>
      </c>
      <c r="C1248" s="36" t="s">
        <v>29</v>
      </c>
      <c r="D1248" s="55">
        <v>2445.65</v>
      </c>
      <c r="E1248" s="32"/>
      <c r="F1248" s="33">
        <f>D1248*E1248</f>
        <v>0</v>
      </c>
      <c r="G1248" s="41"/>
      <c r="H1248" s="42"/>
      <c r="I1248" s="42"/>
    </row>
    <row r="1249" spans="1:9" s="5" customFormat="1" ht="141.75" x14ac:dyDescent="0.25">
      <c r="A1249" s="120"/>
      <c r="B1249" s="35" t="s">
        <v>1281</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1282</v>
      </c>
      <c r="C1251" s="36" t="s">
        <v>29</v>
      </c>
      <c r="D1251" s="55"/>
      <c r="E1251" s="32">
        <v>16.66</v>
      </c>
      <c r="F1251" s="33">
        <f>D1251*E1251</f>
        <v>0</v>
      </c>
      <c r="G1251" s="41"/>
      <c r="H1251" s="42"/>
      <c r="I1251" s="42"/>
    </row>
    <row r="1252" spans="1:9" s="5" customFormat="1" ht="139.5" hidden="1" customHeight="1" x14ac:dyDescent="0.25">
      <c r="A1252" s="120"/>
      <c r="B1252" s="35" t="s">
        <v>1283</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1284</v>
      </c>
      <c r="C1254" s="36" t="s">
        <v>29</v>
      </c>
      <c r="D1254" s="55"/>
      <c r="E1254" s="32">
        <v>23.17</v>
      </c>
      <c r="F1254" s="33">
        <f>D1254*E1254</f>
        <v>0</v>
      </c>
      <c r="G1254" s="41"/>
      <c r="H1254" s="42"/>
      <c r="I1254" s="42"/>
    </row>
    <row r="1255" spans="1:9" s="5" customFormat="1" ht="94.5" hidden="1" x14ac:dyDescent="0.25">
      <c r="A1255" s="120"/>
      <c r="B1255" s="35" t="s">
        <v>1285</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1286</v>
      </c>
      <c r="C1257" s="36" t="s">
        <v>29</v>
      </c>
      <c r="D1257" s="55">
        <v>13.67</v>
      </c>
      <c r="E1257" s="32"/>
      <c r="F1257" s="33">
        <f>D1257*E1257</f>
        <v>0</v>
      </c>
      <c r="G1257" s="41"/>
      <c r="H1257" s="42"/>
      <c r="I1257" s="42"/>
    </row>
    <row r="1258" spans="1:9" s="5" customFormat="1" ht="141.75" x14ac:dyDescent="0.25">
      <c r="A1258" s="120"/>
      <c r="B1258" s="35" t="s">
        <v>1287</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1288</v>
      </c>
      <c r="C1260" s="36" t="s">
        <v>18</v>
      </c>
      <c r="D1260" s="55"/>
      <c r="E1260" s="32"/>
      <c r="F1260" s="33">
        <f>D1260*E1260</f>
        <v>0</v>
      </c>
      <c r="G1260" s="41"/>
      <c r="H1260" s="42"/>
      <c r="I1260" s="42"/>
    </row>
    <row r="1261" spans="1:9" s="5" customFormat="1" ht="157.5" hidden="1" x14ac:dyDescent="0.25">
      <c r="A1261" s="120"/>
      <c r="B1261" s="35" t="s">
        <v>1289</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1290</v>
      </c>
      <c r="C1263" s="36" t="s">
        <v>29</v>
      </c>
      <c r="D1263" s="55">
        <v>174.99</v>
      </c>
      <c r="E1263" s="32"/>
      <c r="F1263" s="33">
        <f>D1263*E1263</f>
        <v>0</v>
      </c>
      <c r="G1263" s="41"/>
      <c r="H1263" s="42"/>
      <c r="I1263" s="42"/>
    </row>
    <row r="1264" spans="1:9" s="5" customFormat="1" ht="197.25" customHeight="1" x14ac:dyDescent="0.25">
      <c r="A1264" s="120"/>
      <c r="B1264" s="35" t="s">
        <v>1291</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1292</v>
      </c>
      <c r="C1266" s="36" t="s">
        <v>29</v>
      </c>
      <c r="D1266" s="55"/>
      <c r="E1266" s="32"/>
      <c r="F1266" s="33">
        <f>D1266*E1266</f>
        <v>0</v>
      </c>
      <c r="G1266" s="41"/>
      <c r="H1266" s="42"/>
      <c r="I1266" s="42"/>
    </row>
    <row r="1267" spans="1:9" s="5" customFormat="1" ht="187.5" hidden="1" customHeight="1" x14ac:dyDescent="0.25">
      <c r="A1267" s="120"/>
      <c r="B1267" s="87" t="s">
        <v>1293</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1294</v>
      </c>
      <c r="C1269" s="36" t="s">
        <v>22</v>
      </c>
      <c r="D1269" s="55"/>
      <c r="E1269" s="32"/>
      <c r="F1269" s="33">
        <f>D1269*E1269</f>
        <v>0</v>
      </c>
      <c r="G1269" s="41"/>
      <c r="H1269" s="42"/>
      <c r="I1269" s="42"/>
    </row>
    <row r="1270" spans="1:9" s="5" customFormat="1" ht="98.25" hidden="1" customHeight="1" x14ac:dyDescent="0.25">
      <c r="A1270" s="120"/>
      <c r="B1270" s="35" t="s">
        <v>1295</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1296</v>
      </c>
      <c r="C1272" s="36" t="s">
        <v>29</v>
      </c>
      <c r="D1272" s="55">
        <v>2457.62</v>
      </c>
      <c r="E1272" s="32"/>
      <c r="F1272" s="33">
        <f>D1272*E1272</f>
        <v>0</v>
      </c>
      <c r="G1272" s="41"/>
      <c r="H1272" s="42"/>
      <c r="I1272" s="42"/>
    </row>
    <row r="1273" spans="1:9" s="5" customFormat="1" ht="100.5" customHeight="1" x14ac:dyDescent="0.25">
      <c r="A1273" s="120"/>
      <c r="B1273" s="35" t="s">
        <v>1297</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1298</v>
      </c>
      <c r="C1275" s="36" t="s">
        <v>29</v>
      </c>
      <c r="D1275" s="55"/>
      <c r="E1275" s="32">
        <v>16.77</v>
      </c>
      <c r="F1275" s="33">
        <f>D1275*E1275</f>
        <v>0</v>
      </c>
      <c r="G1275" s="41"/>
      <c r="H1275" s="42"/>
      <c r="I1275" s="42"/>
    </row>
    <row r="1276" spans="1:9" s="5" customFormat="1" ht="94.5" hidden="1" x14ac:dyDescent="0.25">
      <c r="A1276" s="120"/>
      <c r="B1276" s="35" t="s">
        <v>1299</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1300</v>
      </c>
      <c r="C1278" s="36"/>
      <c r="D1278" s="55"/>
      <c r="E1278" s="32"/>
      <c r="F1278" s="33"/>
      <c r="G1278" s="41"/>
      <c r="H1278" s="42"/>
      <c r="I1278" s="42"/>
    </row>
    <row r="1279" spans="1:9" s="5" customFormat="1" ht="21" hidden="1" x14ac:dyDescent="0.25">
      <c r="A1279" s="120">
        <v>170201</v>
      </c>
      <c r="B1279" s="38" t="s">
        <v>1301</v>
      </c>
      <c r="C1279" s="36" t="s">
        <v>29</v>
      </c>
      <c r="D1279" s="55"/>
      <c r="E1279" s="32">
        <v>13.98</v>
      </c>
      <c r="F1279" s="33">
        <f>D1279*E1279</f>
        <v>0</v>
      </c>
      <c r="G1279" s="41"/>
      <c r="H1279" s="42"/>
      <c r="I1279" s="42"/>
    </row>
    <row r="1280" spans="1:9" s="5" customFormat="1" ht="126" hidden="1" x14ac:dyDescent="0.25">
      <c r="A1280" s="120"/>
      <c r="B1280" s="35" t="s">
        <v>1302</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1303</v>
      </c>
      <c r="C1282" s="36" t="s">
        <v>29</v>
      </c>
      <c r="D1282" s="55"/>
      <c r="E1282" s="32">
        <v>9.0500000000000007</v>
      </c>
      <c r="F1282" s="33">
        <f>D1282*E1282</f>
        <v>0</v>
      </c>
      <c r="G1282" s="41"/>
      <c r="H1282" s="42"/>
      <c r="I1282" s="42"/>
    </row>
    <row r="1283" spans="1:15" s="5" customFormat="1" ht="126" hidden="1" x14ac:dyDescent="0.25">
      <c r="A1283" s="120"/>
      <c r="B1283" s="35" t="s">
        <v>1304</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1305</v>
      </c>
      <c r="C1285" s="36" t="s">
        <v>18</v>
      </c>
      <c r="D1285" s="55"/>
      <c r="E1285" s="32">
        <v>21.9</v>
      </c>
      <c r="F1285" s="33">
        <f>D1285*E1285</f>
        <v>0</v>
      </c>
      <c r="G1285" s="41"/>
      <c r="H1285" s="42"/>
      <c r="I1285" s="42"/>
    </row>
    <row r="1286" spans="1:15" s="5" customFormat="1" ht="110.25" hidden="1" x14ac:dyDescent="0.25">
      <c r="A1286" s="120"/>
      <c r="B1286" s="35" t="s">
        <v>1306</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1307</v>
      </c>
      <c r="C1288" s="36" t="s">
        <v>18</v>
      </c>
      <c r="D1288" s="55"/>
      <c r="E1288" s="32">
        <v>37.64</v>
      </c>
      <c r="F1288" s="33">
        <f>D1288*E1288</f>
        <v>0</v>
      </c>
      <c r="G1288" s="41"/>
      <c r="H1288" s="42"/>
      <c r="I1288" s="42"/>
    </row>
    <row r="1289" spans="1:15" s="5" customFormat="1" ht="94.5" hidden="1" x14ac:dyDescent="0.25">
      <c r="A1289" s="120"/>
      <c r="B1289" s="35" t="s">
        <v>1308</v>
      </c>
      <c r="C1289" s="36"/>
      <c r="D1289" s="55"/>
      <c r="E1289" s="32"/>
      <c r="F1289" s="33"/>
      <c r="G1289" s="41"/>
      <c r="H1289" s="42"/>
      <c r="I1289" s="42"/>
      <c r="J1289" s="221"/>
      <c r="K1289" s="222"/>
      <c r="L1289" s="222"/>
      <c r="M1289" s="222"/>
      <c r="N1289" s="222"/>
      <c r="O1289" s="222"/>
    </row>
    <row r="1290" spans="1:15" s="5" customFormat="1" ht="18" customHeight="1" x14ac:dyDescent="0.25">
      <c r="A1290" s="121"/>
      <c r="B1290" s="122"/>
      <c r="C1290" s="218" t="s">
        <v>60</v>
      </c>
      <c r="D1290" s="217"/>
      <c r="E1290" s="217"/>
      <c r="F1290" s="56">
        <f>SUM(F1245:F1288)</f>
        <v>0</v>
      </c>
      <c r="G1290" s="41"/>
      <c r="H1290" s="42"/>
      <c r="I1290" s="42"/>
    </row>
    <row r="1291" spans="1:15" s="5" customFormat="1" ht="18.75" x14ac:dyDescent="0.25">
      <c r="A1291" s="24">
        <v>180000</v>
      </c>
      <c r="B1291" s="25" t="s">
        <v>1309</v>
      </c>
      <c r="C1291" s="90"/>
      <c r="D1291" s="57"/>
      <c r="E1291" s="28"/>
      <c r="F1291" s="33"/>
      <c r="G1291" s="41"/>
      <c r="H1291" s="42"/>
      <c r="I1291" s="42"/>
    </row>
    <row r="1292" spans="1:15" s="5" customFormat="1" ht="18.75" x14ac:dyDescent="0.25">
      <c r="A1292" s="30">
        <v>180100</v>
      </c>
      <c r="B1292" s="91" t="s">
        <v>1310</v>
      </c>
      <c r="C1292" s="36"/>
      <c r="D1292" s="55"/>
      <c r="E1292" s="32"/>
      <c r="F1292" s="33"/>
      <c r="G1292" s="41"/>
      <c r="H1292" s="42"/>
      <c r="I1292" s="42"/>
    </row>
    <row r="1293" spans="1:15" s="5" customFormat="1" ht="18.75" x14ac:dyDescent="0.25">
      <c r="A1293" s="34" t="s">
        <v>1311</v>
      </c>
      <c r="B1293" s="38" t="s">
        <v>1312</v>
      </c>
      <c r="C1293" s="36" t="s">
        <v>22</v>
      </c>
      <c r="D1293" s="55">
        <v>35.79</v>
      </c>
      <c r="E1293" s="32"/>
      <c r="F1293" s="33">
        <f>SUM(D1293*E1293)</f>
        <v>0</v>
      </c>
      <c r="G1293" s="41"/>
      <c r="H1293" s="42"/>
      <c r="I1293" s="42"/>
    </row>
    <row r="1294" spans="1:15" s="5" customFormat="1" ht="94.5" x14ac:dyDescent="0.25">
      <c r="A1294" s="34"/>
      <c r="B1294" s="35" t="s">
        <v>1313</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1314</v>
      </c>
      <c r="B1296" s="38" t="s">
        <v>1315</v>
      </c>
      <c r="C1296" s="36" t="s">
        <v>7</v>
      </c>
      <c r="D1296" s="55"/>
      <c r="E1296" s="32"/>
      <c r="F1296" s="33">
        <f>SUM(D1296*E1296)</f>
        <v>0</v>
      </c>
      <c r="G1296" s="41"/>
      <c r="H1296" s="42"/>
      <c r="I1296" s="42"/>
    </row>
    <row r="1297" spans="1:9" s="5" customFormat="1" ht="63" hidden="1" x14ac:dyDescent="0.25">
      <c r="A1297" s="34"/>
      <c r="B1297" s="35" t="s">
        <v>1316</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1317</v>
      </c>
      <c r="B1299" s="38" t="s">
        <v>1318</v>
      </c>
      <c r="C1299" s="36" t="s">
        <v>1319</v>
      </c>
      <c r="D1299" s="55"/>
      <c r="E1299" s="32"/>
      <c r="F1299" s="33">
        <f>SUM(D1299*E1299)</f>
        <v>0</v>
      </c>
      <c r="G1299" s="41"/>
      <c r="H1299" s="42"/>
      <c r="I1299" s="42"/>
    </row>
    <row r="1300" spans="1:9" s="5" customFormat="1" ht="94.5" hidden="1" x14ac:dyDescent="0.25">
      <c r="A1300" s="34"/>
      <c r="B1300" s="35" t="s">
        <v>1320</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1321</v>
      </c>
      <c r="B1302" s="38" t="s">
        <v>1322</v>
      </c>
      <c r="C1302" s="36" t="s">
        <v>1319</v>
      </c>
      <c r="D1302" s="55"/>
      <c r="E1302" s="63"/>
      <c r="F1302" s="33">
        <f>SUM(D1302*E1302)</f>
        <v>0</v>
      </c>
      <c r="G1302" s="41"/>
      <c r="H1302" s="42"/>
      <c r="I1302" s="42"/>
    </row>
    <row r="1303" spans="1:9" s="5" customFormat="1" ht="110.25" hidden="1" x14ac:dyDescent="0.25">
      <c r="A1303" s="34"/>
      <c r="B1303" s="35" t="s">
        <v>1323</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1324</v>
      </c>
      <c r="B1305" s="38" t="s">
        <v>1325</v>
      </c>
      <c r="C1305" s="36" t="s">
        <v>29</v>
      </c>
      <c r="D1305" s="55"/>
      <c r="E1305" s="32"/>
      <c r="F1305" s="33">
        <f>D1305*E1305</f>
        <v>0</v>
      </c>
      <c r="G1305" s="41"/>
      <c r="H1305" s="42"/>
      <c r="I1305" s="42"/>
    </row>
    <row r="1306" spans="1:9" s="5" customFormat="1" ht="63" hidden="1" x14ac:dyDescent="0.25">
      <c r="A1306" s="34"/>
      <c r="B1306" s="35" t="s">
        <v>1326</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1327</v>
      </c>
      <c r="B1308" s="38" t="s">
        <v>1328</v>
      </c>
      <c r="C1308" s="36" t="s">
        <v>29</v>
      </c>
      <c r="D1308" s="55"/>
      <c r="E1308" s="32"/>
      <c r="F1308" s="33">
        <f>D1308*E1308</f>
        <v>0</v>
      </c>
      <c r="G1308" s="41"/>
      <c r="H1308" s="42"/>
      <c r="I1308" s="42"/>
    </row>
    <row r="1309" spans="1:9" s="5" customFormat="1" ht="78.75" hidden="1" x14ac:dyDescent="0.25">
      <c r="A1309" s="34"/>
      <c r="B1309" s="35" t="s">
        <v>1329</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1330</v>
      </c>
      <c r="B1311" s="38" t="s">
        <v>1331</v>
      </c>
      <c r="C1311" s="36" t="s">
        <v>18</v>
      </c>
      <c r="D1311" s="55"/>
      <c r="E1311" s="32"/>
      <c r="F1311" s="33">
        <f>D1311*E1311</f>
        <v>0</v>
      </c>
      <c r="G1311" s="41"/>
      <c r="H1311" s="42"/>
      <c r="I1311" s="42"/>
    </row>
    <row r="1312" spans="1:9" s="5" customFormat="1" ht="63" hidden="1" x14ac:dyDescent="0.25">
      <c r="A1312" s="34"/>
      <c r="B1312" s="35" t="s">
        <v>1332</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1333</v>
      </c>
      <c r="B1314" s="38" t="s">
        <v>1334</v>
      </c>
      <c r="C1314" s="36" t="s">
        <v>18</v>
      </c>
      <c r="D1314" s="55">
        <v>20.51</v>
      </c>
      <c r="E1314" s="32"/>
      <c r="F1314" s="33">
        <f>D1314*E1314</f>
        <v>0</v>
      </c>
      <c r="G1314" s="41"/>
      <c r="H1314" s="42"/>
      <c r="I1314" s="42"/>
    </row>
    <row r="1315" spans="1:9" s="5" customFormat="1" ht="78.75" x14ac:dyDescent="0.25">
      <c r="A1315" s="34"/>
      <c r="B1315" s="35" t="s">
        <v>1335</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1336</v>
      </c>
      <c r="B1317" s="38" t="s">
        <v>1337</v>
      </c>
      <c r="C1317" s="36" t="s">
        <v>29</v>
      </c>
      <c r="D1317" s="55"/>
      <c r="E1317" s="32"/>
      <c r="F1317" s="33">
        <f>D1317*E1317</f>
        <v>0</v>
      </c>
      <c r="G1317" s="41"/>
      <c r="H1317" s="42"/>
      <c r="I1317" s="42"/>
    </row>
    <row r="1318" spans="1:9" s="5" customFormat="1" ht="64.5" hidden="1" customHeight="1" x14ac:dyDescent="0.25">
      <c r="A1318" s="34"/>
      <c r="B1318" s="35" t="s">
        <v>1338</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1339</v>
      </c>
      <c r="B1320" s="38" t="s">
        <v>1340</v>
      </c>
      <c r="C1320" s="36" t="s">
        <v>18</v>
      </c>
      <c r="D1320" s="55">
        <v>156.72999999999999</v>
      </c>
      <c r="E1320" s="32"/>
      <c r="F1320" s="33">
        <f>D1320*E1320</f>
        <v>0</v>
      </c>
      <c r="G1320" s="41"/>
      <c r="H1320" s="42"/>
      <c r="I1320" s="42"/>
    </row>
    <row r="1321" spans="1:9" s="5" customFormat="1" ht="78.75" x14ac:dyDescent="0.25">
      <c r="A1321" s="34"/>
      <c r="B1321" s="35" t="s">
        <v>1341</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1342</v>
      </c>
      <c r="B1323" s="54" t="s">
        <v>1343</v>
      </c>
      <c r="C1323" s="36"/>
      <c r="D1323" s="55"/>
      <c r="E1323" s="32"/>
      <c r="F1323" s="33"/>
      <c r="G1323" s="41"/>
      <c r="H1323" s="42"/>
      <c r="I1323" s="42"/>
    </row>
    <row r="1324" spans="1:9" s="6" customFormat="1" ht="21" hidden="1" x14ac:dyDescent="0.25">
      <c r="A1324" s="34" t="s">
        <v>1344</v>
      </c>
      <c r="B1324" s="38" t="s">
        <v>1345</v>
      </c>
      <c r="C1324" s="36" t="s">
        <v>29</v>
      </c>
      <c r="D1324" s="55"/>
      <c r="E1324" s="63"/>
      <c r="F1324" s="33">
        <f>D1324*E1324</f>
        <v>0</v>
      </c>
      <c r="G1324" s="41"/>
      <c r="H1324" s="42"/>
      <c r="I1324" s="42"/>
    </row>
    <row r="1325" spans="1:9" s="6" customFormat="1" ht="63" hidden="1" x14ac:dyDescent="0.25">
      <c r="A1325" s="34"/>
      <c r="B1325" s="35" t="s">
        <v>1346</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1347</v>
      </c>
      <c r="B1327" s="38" t="s">
        <v>1348</v>
      </c>
      <c r="C1327" s="36" t="s">
        <v>18</v>
      </c>
      <c r="D1327" s="55">
        <v>43.56</v>
      </c>
      <c r="E1327" s="32"/>
      <c r="F1327" s="33">
        <f>D1327*E1327</f>
        <v>0</v>
      </c>
      <c r="G1327" s="41"/>
      <c r="H1327" s="42"/>
      <c r="I1327" s="42"/>
    </row>
    <row r="1328" spans="1:9" s="5" customFormat="1" ht="78.75" x14ac:dyDescent="0.25">
      <c r="A1328" s="34"/>
      <c r="B1328" s="35" t="s">
        <v>1349</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1350</v>
      </c>
      <c r="B1330" s="38" t="s">
        <v>1351</v>
      </c>
      <c r="C1330" s="36" t="s">
        <v>18</v>
      </c>
      <c r="D1330" s="55"/>
      <c r="E1330" s="32"/>
      <c r="F1330" s="33">
        <f>D1330*E1330</f>
        <v>0</v>
      </c>
      <c r="G1330" s="41"/>
      <c r="H1330" s="42"/>
      <c r="I1330" s="42"/>
    </row>
    <row r="1331" spans="1:9" s="5" customFormat="1" ht="78.75" hidden="1" x14ac:dyDescent="0.25">
      <c r="A1331" s="34"/>
      <c r="B1331" s="35" t="s">
        <v>1352</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1353</v>
      </c>
      <c r="B1333" s="38" t="s">
        <v>1354</v>
      </c>
      <c r="C1333" s="36" t="s">
        <v>18</v>
      </c>
      <c r="D1333" s="55">
        <v>26.28</v>
      </c>
      <c r="E1333" s="32"/>
      <c r="F1333" s="33">
        <f>D1333*E1333</f>
        <v>0</v>
      </c>
      <c r="G1333" s="41"/>
      <c r="H1333" s="42"/>
      <c r="I1333" s="42"/>
    </row>
    <row r="1334" spans="1:9" s="5" customFormat="1" ht="94.5" x14ac:dyDescent="0.25">
      <c r="A1334" s="34"/>
      <c r="B1334" s="35" t="s">
        <v>1355</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1356</v>
      </c>
      <c r="B1336" s="38" t="s">
        <v>1357</v>
      </c>
      <c r="C1336" s="36" t="s">
        <v>18</v>
      </c>
      <c r="D1336" s="55"/>
      <c r="E1336" s="32">
        <v>255.19</v>
      </c>
      <c r="F1336" s="33">
        <f>D1336*E1336</f>
        <v>0</v>
      </c>
      <c r="G1336" s="41"/>
      <c r="H1336" s="42"/>
      <c r="I1336" s="42"/>
    </row>
    <row r="1337" spans="1:9" s="5" customFormat="1" ht="78.75" hidden="1" x14ac:dyDescent="0.25">
      <c r="A1337" s="34"/>
      <c r="B1337" s="35" t="s">
        <v>1358</v>
      </c>
      <c r="C1337" s="36"/>
      <c r="D1337" s="55"/>
      <c r="E1337" s="32"/>
      <c r="F1337" s="33"/>
      <c r="G1337" s="41"/>
      <c r="H1337" s="42"/>
      <c r="I1337" s="42"/>
    </row>
    <row r="1338" spans="1:9" s="5" customFormat="1" ht="18.75" x14ac:dyDescent="0.25">
      <c r="A1338" s="92"/>
      <c r="B1338" s="76"/>
      <c r="C1338" s="218" t="s">
        <v>60</v>
      </c>
      <c r="D1338" s="217"/>
      <c r="E1338" s="217"/>
      <c r="F1338" s="56">
        <f>SUM(F1293:F1337)</f>
        <v>0</v>
      </c>
      <c r="G1338" s="41"/>
      <c r="H1338" s="42"/>
      <c r="I1338" s="42"/>
    </row>
    <row r="1339" spans="1:9" s="5" customFormat="1" ht="18.75" x14ac:dyDescent="0.25">
      <c r="A1339" s="24">
        <v>190000</v>
      </c>
      <c r="B1339" s="25" t="s">
        <v>1359</v>
      </c>
      <c r="C1339" s="90"/>
      <c r="D1339" s="57"/>
      <c r="E1339" s="32"/>
      <c r="F1339" s="33"/>
      <c r="G1339" s="41"/>
      <c r="H1339" s="42"/>
      <c r="I1339" s="42"/>
    </row>
    <row r="1340" spans="1:9" s="5" customFormat="1" ht="18.75" hidden="1" x14ac:dyDescent="0.25">
      <c r="A1340" s="34" t="s">
        <v>1360</v>
      </c>
      <c r="B1340" s="54" t="s">
        <v>1310</v>
      </c>
      <c r="C1340" s="36"/>
      <c r="D1340" s="55"/>
      <c r="E1340" s="32"/>
      <c r="F1340" s="33"/>
      <c r="G1340" s="41"/>
      <c r="H1340" s="42"/>
      <c r="I1340" s="42"/>
    </row>
    <row r="1341" spans="1:9" s="5" customFormat="1" ht="47.25" hidden="1" x14ac:dyDescent="0.25">
      <c r="A1341" s="34" t="s">
        <v>1361</v>
      </c>
      <c r="B1341" s="88" t="s">
        <v>1362</v>
      </c>
      <c r="C1341" s="36" t="s">
        <v>22</v>
      </c>
      <c r="D1341" s="55"/>
      <c r="E1341" s="32">
        <v>265.64999999999998</v>
      </c>
      <c r="F1341" s="33">
        <f>D1341*E1341</f>
        <v>0</v>
      </c>
      <c r="G1341" s="41"/>
      <c r="H1341" s="42"/>
      <c r="I1341" s="42"/>
    </row>
    <row r="1342" spans="1:9" s="5" customFormat="1" ht="141.75" hidden="1" x14ac:dyDescent="0.25">
      <c r="A1342" s="34"/>
      <c r="B1342" s="87" t="s">
        <v>1363</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1364</v>
      </c>
      <c r="B1344" s="38" t="s">
        <v>1365</v>
      </c>
      <c r="C1344" s="36" t="s">
        <v>18</v>
      </c>
      <c r="D1344" s="55"/>
      <c r="E1344" s="32">
        <v>37.979999999999997</v>
      </c>
      <c r="F1344" s="33">
        <f>D1344*E1344</f>
        <v>0</v>
      </c>
      <c r="G1344" s="41"/>
      <c r="H1344" s="42"/>
      <c r="I1344" s="42"/>
    </row>
    <row r="1345" spans="1:9" s="5" customFormat="1" ht="126" hidden="1" x14ac:dyDescent="0.25">
      <c r="A1345" s="34"/>
      <c r="B1345" s="35" t="s">
        <v>1366</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1367</v>
      </c>
      <c r="B1347" s="54" t="s">
        <v>1368</v>
      </c>
      <c r="C1347" s="36"/>
      <c r="D1347" s="55"/>
      <c r="E1347" s="32"/>
      <c r="F1347" s="33"/>
      <c r="G1347" s="41"/>
      <c r="H1347" s="42"/>
      <c r="I1347" s="42"/>
    </row>
    <row r="1348" spans="1:9" s="5" customFormat="1" ht="18.75" hidden="1" x14ac:dyDescent="0.25">
      <c r="A1348" s="34" t="s">
        <v>1369</v>
      </c>
      <c r="B1348" s="123" t="s">
        <v>1370</v>
      </c>
      <c r="C1348" s="36" t="s">
        <v>18</v>
      </c>
      <c r="D1348" s="55"/>
      <c r="E1348" s="32">
        <v>79.290000000000006</v>
      </c>
      <c r="F1348" s="33">
        <f>D1348*E1348</f>
        <v>0</v>
      </c>
      <c r="G1348" s="41"/>
      <c r="H1348" s="42"/>
      <c r="I1348" s="42"/>
    </row>
    <row r="1349" spans="1:9" s="5" customFormat="1" ht="78.75" hidden="1" x14ac:dyDescent="0.25">
      <c r="A1349" s="34"/>
      <c r="B1349" s="124" t="s">
        <v>1371</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1372</v>
      </c>
      <c r="B1351" s="38" t="s">
        <v>1373</v>
      </c>
      <c r="C1351" s="36" t="s">
        <v>18</v>
      </c>
      <c r="D1351" s="55"/>
      <c r="E1351" s="32">
        <v>62.55</v>
      </c>
      <c r="F1351" s="33">
        <f>D1351*E1351</f>
        <v>0</v>
      </c>
      <c r="G1351" s="41"/>
      <c r="H1351" s="42"/>
      <c r="I1351" s="42"/>
    </row>
    <row r="1352" spans="1:9" s="5" customFormat="1" ht="78.75" hidden="1" x14ac:dyDescent="0.25">
      <c r="A1352" s="34"/>
      <c r="B1352" s="124" t="s">
        <v>1374</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1375</v>
      </c>
      <c r="B1354" s="125" t="s">
        <v>1376</v>
      </c>
      <c r="C1354" s="36" t="s">
        <v>18</v>
      </c>
      <c r="D1354" s="55"/>
      <c r="E1354" s="32">
        <v>23.8</v>
      </c>
      <c r="F1354" s="33">
        <f>D1354*E1354</f>
        <v>0</v>
      </c>
      <c r="G1354" s="41"/>
      <c r="H1354" s="42"/>
      <c r="I1354" s="42"/>
    </row>
    <row r="1355" spans="1:9" s="5" customFormat="1" ht="47.25" hidden="1" x14ac:dyDescent="0.25">
      <c r="A1355" s="34"/>
      <c r="B1355" s="124" t="s">
        <v>1377</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1378</v>
      </c>
      <c r="C1357" s="36"/>
      <c r="D1357" s="55"/>
      <c r="E1357" s="32"/>
      <c r="F1357" s="33"/>
      <c r="G1357" s="41"/>
      <c r="H1357" s="42"/>
      <c r="I1357" s="42"/>
    </row>
    <row r="1358" spans="1:9" s="5" customFormat="1" ht="31.5" hidden="1" x14ac:dyDescent="0.25">
      <c r="A1358" s="127" t="s">
        <v>1379</v>
      </c>
      <c r="B1358" s="128" t="s">
        <v>1380</v>
      </c>
      <c r="C1358" s="36"/>
      <c r="D1358" s="55"/>
      <c r="E1358" s="32"/>
      <c r="F1358" s="33"/>
      <c r="G1358" s="41"/>
      <c r="H1358" s="42"/>
      <c r="I1358" s="42"/>
    </row>
    <row r="1359" spans="1:9" s="5" customFormat="1" ht="47.25" hidden="1" x14ac:dyDescent="0.25">
      <c r="A1359" s="127"/>
      <c r="B1359" s="98" t="s">
        <v>1381</v>
      </c>
      <c r="C1359" s="36"/>
      <c r="D1359" s="55"/>
      <c r="E1359" s="32"/>
      <c r="F1359" s="33"/>
      <c r="G1359" s="41"/>
      <c r="H1359" s="42"/>
      <c r="I1359" s="42"/>
    </row>
    <row r="1360" spans="1:9" s="5" customFormat="1" ht="31.5" hidden="1" x14ac:dyDescent="0.25">
      <c r="A1360" s="127" t="s">
        <v>1382</v>
      </c>
      <c r="B1360" s="129" t="s">
        <v>1383</v>
      </c>
      <c r="C1360" s="131" t="s">
        <v>7</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1384</v>
      </c>
      <c r="B1362" s="129" t="s">
        <v>1385</v>
      </c>
      <c r="C1362" s="131" t="s">
        <v>7</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1386</v>
      </c>
      <c r="B1364" s="129" t="s">
        <v>1387</v>
      </c>
      <c r="C1364" s="131" t="s">
        <v>22</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1388</v>
      </c>
      <c r="B1366" s="129" t="s">
        <v>1389</v>
      </c>
      <c r="C1366" s="131" t="s">
        <v>22</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1390</v>
      </c>
      <c r="B1368" s="129" t="s">
        <v>1391</v>
      </c>
      <c r="C1368" s="131" t="s">
        <v>22</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1392</v>
      </c>
      <c r="B1370" s="106" t="s">
        <v>1393</v>
      </c>
      <c r="C1370" s="131" t="s">
        <v>22</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1394</v>
      </c>
      <c r="B1372" s="54" t="s">
        <v>1395</v>
      </c>
      <c r="C1372" s="36"/>
      <c r="D1372" s="55"/>
      <c r="E1372" s="32"/>
      <c r="F1372" s="33"/>
      <c r="G1372" s="41"/>
      <c r="H1372" s="42"/>
      <c r="I1372" s="42"/>
    </row>
    <row r="1373" spans="1:9" s="5" customFormat="1" ht="31.5" hidden="1" x14ac:dyDescent="0.25">
      <c r="A1373" s="34" t="s">
        <v>1396</v>
      </c>
      <c r="B1373" s="38" t="s">
        <v>1397</v>
      </c>
      <c r="C1373" s="36" t="s">
        <v>7</v>
      </c>
      <c r="D1373" s="55"/>
      <c r="E1373" s="32">
        <v>200.38</v>
      </c>
      <c r="F1373" s="33">
        <f>D1373*E1373</f>
        <v>0</v>
      </c>
      <c r="G1373" s="41"/>
      <c r="H1373" s="42"/>
      <c r="I1373" s="42"/>
    </row>
    <row r="1374" spans="1:9" s="5" customFormat="1" ht="94.5" hidden="1" x14ac:dyDescent="0.25">
      <c r="A1374" s="34"/>
      <c r="B1374" s="35" t="s">
        <v>1398</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1399</v>
      </c>
      <c r="B1376" s="38" t="s">
        <v>1400</v>
      </c>
      <c r="C1376" s="36" t="s">
        <v>7</v>
      </c>
      <c r="D1376" s="55"/>
      <c r="E1376" s="32">
        <v>66.650000000000006</v>
      </c>
      <c r="F1376" s="33">
        <f>D1376*E1376</f>
        <v>0</v>
      </c>
      <c r="G1376" s="41"/>
      <c r="H1376" s="42"/>
      <c r="I1376" s="42"/>
    </row>
    <row r="1377" spans="1:9" s="5" customFormat="1" ht="63" hidden="1" x14ac:dyDescent="0.25">
      <c r="A1377" s="34"/>
      <c r="B1377" s="35" t="s">
        <v>1401</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1402</v>
      </c>
      <c r="B1379" s="38" t="s">
        <v>1403</v>
      </c>
      <c r="C1379" s="36" t="s">
        <v>7</v>
      </c>
      <c r="D1379" s="55"/>
      <c r="E1379" s="32">
        <v>47.13</v>
      </c>
      <c r="F1379" s="33">
        <f>D1379*E1379</f>
        <v>0</v>
      </c>
      <c r="G1379" s="41"/>
      <c r="H1379" s="42"/>
      <c r="I1379" s="42"/>
    </row>
    <row r="1380" spans="1:9" s="5" customFormat="1" ht="47.25" hidden="1" x14ac:dyDescent="0.25">
      <c r="A1380" s="34"/>
      <c r="B1380" s="35" t="s">
        <v>1404</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1405</v>
      </c>
      <c r="B1382" s="38" t="s">
        <v>1406</v>
      </c>
      <c r="C1382" s="36" t="s">
        <v>7</v>
      </c>
      <c r="D1382" s="55"/>
      <c r="E1382" s="32">
        <v>14.6</v>
      </c>
      <c r="F1382" s="33">
        <f>D1382*E1382</f>
        <v>0</v>
      </c>
      <c r="G1382" s="41"/>
      <c r="H1382" s="42"/>
      <c r="I1382" s="42"/>
    </row>
    <row r="1383" spans="1:9" s="5" customFormat="1" ht="47.25" hidden="1" x14ac:dyDescent="0.25">
      <c r="A1383" s="34"/>
      <c r="B1383" s="35" t="s">
        <v>1404</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1407</v>
      </c>
      <c r="B1385" s="38" t="s">
        <v>1408</v>
      </c>
      <c r="C1385" s="36" t="s">
        <v>7</v>
      </c>
      <c r="D1385" s="55"/>
      <c r="E1385" s="32">
        <v>43.44</v>
      </c>
      <c r="F1385" s="33">
        <f>D1385*E1385</f>
        <v>0</v>
      </c>
      <c r="G1385" s="41"/>
      <c r="H1385" s="42"/>
      <c r="I1385" s="42"/>
    </row>
    <row r="1386" spans="1:9" s="5" customFormat="1" ht="63" hidden="1" x14ac:dyDescent="0.25">
      <c r="A1386" s="34"/>
      <c r="B1386" s="35" t="s">
        <v>1409</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1410</v>
      </c>
      <c r="B1388" s="38" t="s">
        <v>1411</v>
      </c>
      <c r="C1388" s="36" t="s">
        <v>7</v>
      </c>
      <c r="D1388" s="55"/>
      <c r="E1388" s="32">
        <v>55.44</v>
      </c>
      <c r="F1388" s="33">
        <f>D1388*E1388</f>
        <v>0</v>
      </c>
      <c r="G1388" s="41"/>
      <c r="H1388" s="42"/>
      <c r="I1388" s="42"/>
    </row>
    <row r="1389" spans="1:9" s="5" customFormat="1" ht="63" hidden="1" x14ac:dyDescent="0.25">
      <c r="A1389" s="34"/>
      <c r="B1389" s="35" t="s">
        <v>1412</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1413</v>
      </c>
      <c r="B1391" s="54" t="s">
        <v>1414</v>
      </c>
      <c r="C1391" s="36"/>
      <c r="D1391" s="55"/>
      <c r="E1391" s="32"/>
      <c r="F1391" s="33"/>
      <c r="G1391" s="41"/>
      <c r="H1391" s="42"/>
      <c r="I1391" s="42"/>
    </row>
    <row r="1392" spans="1:9" s="5" customFormat="1" ht="173.25" hidden="1" x14ac:dyDescent="0.25">
      <c r="A1392" s="34"/>
      <c r="B1392" s="35" t="s">
        <v>1415</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1416</v>
      </c>
      <c r="B1394" s="38" t="s">
        <v>1417</v>
      </c>
      <c r="C1394" s="36" t="s">
        <v>7</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1418</v>
      </c>
      <c r="B1396" s="38" t="s">
        <v>1419</v>
      </c>
      <c r="C1396" s="36" t="s">
        <v>7</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1420</v>
      </c>
      <c r="B1398" s="38" t="s">
        <v>1421</v>
      </c>
      <c r="C1398" s="36" t="s">
        <v>7</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1422</v>
      </c>
      <c r="B1400" s="38" t="s">
        <v>1423</v>
      </c>
      <c r="C1400" s="36" t="s">
        <v>7</v>
      </c>
      <c r="D1400" s="55">
        <v>1</v>
      </c>
      <c r="E1400" s="63"/>
      <c r="F1400" s="33">
        <f>D1400*E1400</f>
        <v>0</v>
      </c>
      <c r="G1400" s="41"/>
      <c r="H1400" s="42"/>
      <c r="I1400" s="42"/>
    </row>
    <row r="1401" spans="1:9" s="5" customFormat="1" ht="18" customHeight="1" x14ac:dyDescent="0.25">
      <c r="A1401" s="34"/>
      <c r="B1401" s="38"/>
      <c r="C1401" s="218" t="s">
        <v>60</v>
      </c>
      <c r="D1401" s="217"/>
      <c r="E1401" s="217"/>
      <c r="F1401" s="56">
        <f>SUM(F1340:F1400)</f>
        <v>0</v>
      </c>
      <c r="G1401" s="41"/>
      <c r="H1401" s="42"/>
      <c r="I1401" s="42"/>
    </row>
    <row r="1402" spans="1:9" s="5" customFormat="1" ht="18.75" x14ac:dyDescent="0.25">
      <c r="A1402" s="24">
        <v>200000</v>
      </c>
      <c r="B1402" s="132" t="s">
        <v>1424</v>
      </c>
      <c r="C1402" s="90"/>
      <c r="D1402" s="57"/>
      <c r="E1402" s="28"/>
      <c r="F1402" s="33"/>
      <c r="G1402" s="41"/>
      <c r="H1402" s="42"/>
      <c r="I1402" s="42"/>
    </row>
    <row r="1403" spans="1:9" s="5" customFormat="1" ht="18.75" hidden="1" x14ac:dyDescent="0.25">
      <c r="A1403" s="133">
        <v>200100</v>
      </c>
      <c r="B1403" s="91" t="s">
        <v>318</v>
      </c>
      <c r="C1403" s="61"/>
      <c r="D1403" s="55"/>
      <c r="E1403" s="32"/>
      <c r="F1403" s="33"/>
      <c r="G1403" s="41"/>
      <c r="H1403" s="42"/>
      <c r="I1403" s="42"/>
    </row>
    <row r="1404" spans="1:9" s="5" customFormat="1" ht="21" hidden="1" x14ac:dyDescent="0.25">
      <c r="A1404" s="34" t="s">
        <v>1425</v>
      </c>
      <c r="B1404" s="38" t="s">
        <v>17</v>
      </c>
      <c r="C1404" s="36" t="s">
        <v>29</v>
      </c>
      <c r="D1404" s="55"/>
      <c r="E1404" s="32">
        <v>7.61</v>
      </c>
      <c r="F1404" s="33">
        <f>D1404*E1404</f>
        <v>0</v>
      </c>
      <c r="G1404" s="41"/>
      <c r="H1404" s="42"/>
      <c r="I1404" s="42"/>
    </row>
    <row r="1405" spans="1:9" s="5" customFormat="1" ht="94.5" hidden="1" x14ac:dyDescent="0.25">
      <c r="A1405" s="34"/>
      <c r="B1405" s="35" t="s">
        <v>19</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1426</v>
      </c>
      <c r="B1407" s="38" t="s">
        <v>192</v>
      </c>
      <c r="C1407" s="36" t="s">
        <v>29</v>
      </c>
      <c r="D1407" s="55"/>
      <c r="E1407" s="32">
        <v>18.059999999999999</v>
      </c>
      <c r="F1407" s="33">
        <f>D1407*E1407</f>
        <v>0</v>
      </c>
      <c r="G1407" s="41"/>
      <c r="H1407" s="42"/>
      <c r="I1407" s="42"/>
    </row>
    <row r="1408" spans="1:9" s="5" customFormat="1" ht="49.5" hidden="1" customHeight="1" x14ac:dyDescent="0.25">
      <c r="A1408" s="34"/>
      <c r="B1408" s="35" t="s">
        <v>193</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1427</v>
      </c>
      <c r="B1410" s="38" t="s">
        <v>227</v>
      </c>
      <c r="C1410" s="36" t="s">
        <v>29</v>
      </c>
      <c r="D1410" s="55"/>
      <c r="E1410" s="32">
        <v>44.98</v>
      </c>
      <c r="F1410" s="33">
        <f>D1410*E1410</f>
        <v>0</v>
      </c>
      <c r="G1410" s="41"/>
      <c r="H1410" s="42"/>
      <c r="I1410" s="42"/>
    </row>
    <row r="1411" spans="1:9" s="5" customFormat="1" ht="47.25" hidden="1" x14ac:dyDescent="0.25">
      <c r="A1411" s="34"/>
      <c r="B1411" s="35" t="s">
        <v>1428</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1429</v>
      </c>
      <c r="B1413" s="38" t="s">
        <v>1430</v>
      </c>
      <c r="C1413" s="36" t="s">
        <v>29</v>
      </c>
      <c r="D1413" s="55"/>
      <c r="E1413" s="32">
        <v>41.71</v>
      </c>
      <c r="F1413" s="33">
        <f>D1413*E1413</f>
        <v>0</v>
      </c>
      <c r="G1413" s="41"/>
      <c r="H1413" s="42"/>
      <c r="I1413" s="42"/>
    </row>
    <row r="1414" spans="1:9" s="5" customFormat="1" ht="47.25" hidden="1" x14ac:dyDescent="0.25">
      <c r="A1414" s="34"/>
      <c r="B1414" s="35" t="s">
        <v>1431</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1432</v>
      </c>
      <c r="C1416" s="36" t="s">
        <v>29</v>
      </c>
      <c r="D1416" s="55">
        <v>63.52</v>
      </c>
      <c r="E1416" s="32"/>
      <c r="F1416" s="33">
        <f>D1416*E1416</f>
        <v>0</v>
      </c>
      <c r="G1416" s="41"/>
      <c r="H1416" s="42"/>
      <c r="I1416" s="42"/>
    </row>
    <row r="1417" spans="1:9" s="5" customFormat="1" ht="94.5" x14ac:dyDescent="0.25">
      <c r="A1417" s="120"/>
      <c r="B1417" s="35" t="s">
        <v>1433</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1434</v>
      </c>
      <c r="C1419" s="36" t="s">
        <v>22</v>
      </c>
      <c r="D1419" s="55"/>
      <c r="E1419" s="32">
        <v>3.89</v>
      </c>
      <c r="F1419" s="33">
        <f>D1419*E1419</f>
        <v>0</v>
      </c>
      <c r="G1419" s="41"/>
      <c r="H1419" s="42"/>
      <c r="I1419" s="42"/>
    </row>
    <row r="1420" spans="1:9" s="5" customFormat="1" ht="78.75" hidden="1" x14ac:dyDescent="0.25">
      <c r="A1420" s="120"/>
      <c r="B1420" s="135" t="s">
        <v>1435</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1436</v>
      </c>
      <c r="C1422" s="36"/>
      <c r="D1422" s="55"/>
      <c r="E1422" s="32"/>
      <c r="F1422" s="33"/>
      <c r="G1422" s="41"/>
      <c r="H1422" s="42"/>
      <c r="I1422" s="42"/>
    </row>
    <row r="1423" spans="1:9" s="5" customFormat="1" ht="276" hidden="1" customHeight="1" x14ac:dyDescent="0.25">
      <c r="A1423" s="120"/>
      <c r="B1423" s="35" t="s">
        <v>1437</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1438</v>
      </c>
      <c r="B1425" s="38" t="s">
        <v>1439</v>
      </c>
      <c r="C1425" s="36" t="s">
        <v>22</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1440</v>
      </c>
      <c r="B1427" s="38" t="s">
        <v>1441</v>
      </c>
      <c r="C1427" s="36" t="s">
        <v>22</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1442</v>
      </c>
      <c r="B1429" s="38" t="s">
        <v>1443</v>
      </c>
      <c r="C1429" s="36" t="s">
        <v>22</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1444</v>
      </c>
      <c r="B1431" s="38" t="s">
        <v>1445</v>
      </c>
      <c r="C1431" s="36" t="s">
        <v>18</v>
      </c>
      <c r="D1431" s="55"/>
      <c r="E1431" s="32">
        <v>351.33</v>
      </c>
      <c r="F1431" s="33">
        <f>D1431*E1431</f>
        <v>0</v>
      </c>
      <c r="G1431" s="41"/>
      <c r="H1431" s="42"/>
      <c r="I1431" s="42"/>
    </row>
    <row r="1432" spans="1:9" s="5" customFormat="1" ht="141.75" hidden="1" x14ac:dyDescent="0.25">
      <c r="A1432" s="34"/>
      <c r="B1432" s="35" t="s">
        <v>1446</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1447</v>
      </c>
      <c r="B1434" s="54" t="s">
        <v>1448</v>
      </c>
      <c r="C1434" s="36"/>
      <c r="D1434" s="55"/>
      <c r="E1434" s="32"/>
      <c r="F1434" s="33"/>
      <c r="G1434" s="41"/>
      <c r="H1434" s="42"/>
      <c r="I1434" s="42"/>
    </row>
    <row r="1435" spans="1:9" s="5" customFormat="1" ht="18.75" hidden="1" x14ac:dyDescent="0.25">
      <c r="A1435" s="34" t="s">
        <v>1449</v>
      </c>
      <c r="B1435" s="38" t="s">
        <v>1450</v>
      </c>
      <c r="C1435" s="36" t="s">
        <v>1319</v>
      </c>
      <c r="D1435" s="55"/>
      <c r="E1435" s="63">
        <v>4376.12</v>
      </c>
      <c r="F1435" s="33">
        <f>D1435*E1435</f>
        <v>0</v>
      </c>
      <c r="G1435" s="41"/>
      <c r="H1435" s="42"/>
      <c r="I1435" s="42"/>
    </row>
    <row r="1436" spans="1:9" s="5" customFormat="1" ht="370.5" hidden="1" customHeight="1" x14ac:dyDescent="0.25">
      <c r="A1436" s="137"/>
      <c r="B1436" s="35" t="s">
        <v>1451</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1452</v>
      </c>
      <c r="B1438" s="38" t="s">
        <v>1453</v>
      </c>
      <c r="C1438" s="36" t="s">
        <v>224</v>
      </c>
      <c r="D1438" s="55"/>
      <c r="E1438" s="32">
        <v>116.26</v>
      </c>
      <c r="F1438" s="33">
        <f>D1438*E1438</f>
        <v>0</v>
      </c>
      <c r="G1438" s="41"/>
      <c r="H1438" s="42"/>
      <c r="I1438" s="42"/>
    </row>
    <row r="1439" spans="1:9" s="5" customFormat="1" ht="78.75" hidden="1" x14ac:dyDescent="0.25">
      <c r="A1439" s="34"/>
      <c r="B1439" s="35" t="s">
        <v>1454</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1455</v>
      </c>
      <c r="B1441" s="38" t="s">
        <v>1228</v>
      </c>
      <c r="C1441" s="36" t="s">
        <v>18</v>
      </c>
      <c r="D1441" s="55"/>
      <c r="E1441" s="32">
        <v>33.06</v>
      </c>
      <c r="F1441" s="33">
        <f>D1441*E1441</f>
        <v>0</v>
      </c>
      <c r="G1441" s="41"/>
      <c r="H1441" s="42"/>
      <c r="I1441" s="42"/>
    </row>
    <row r="1442" spans="1:15" s="5" customFormat="1" ht="67.5" hidden="1" customHeight="1" x14ac:dyDescent="0.25">
      <c r="A1442" s="34"/>
      <c r="B1442" s="35" t="s">
        <v>1456</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1457</v>
      </c>
      <c r="B1444" s="38" t="s">
        <v>1458</v>
      </c>
      <c r="C1444" s="36" t="s">
        <v>214</v>
      </c>
      <c r="D1444" s="55"/>
      <c r="E1444" s="32">
        <v>19.14</v>
      </c>
      <c r="F1444" s="33">
        <f>D1444*E1444</f>
        <v>0</v>
      </c>
      <c r="G1444" s="41"/>
      <c r="H1444" s="42"/>
      <c r="I1444" s="42"/>
    </row>
    <row r="1445" spans="1:15" s="5" customFormat="1" ht="78.75" hidden="1" x14ac:dyDescent="0.25">
      <c r="A1445" s="34"/>
      <c r="B1445" s="35" t="s">
        <v>1459</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1460</v>
      </c>
      <c r="B1447" s="38" t="s">
        <v>1461</v>
      </c>
      <c r="C1447" s="36" t="s">
        <v>224</v>
      </c>
      <c r="D1447" s="55"/>
      <c r="E1447" s="32">
        <v>546.16999999999996</v>
      </c>
      <c r="F1447" s="33">
        <f>D1447*E1447</f>
        <v>0</v>
      </c>
      <c r="G1447" s="41"/>
      <c r="H1447" s="42"/>
      <c r="I1447" s="42"/>
    </row>
    <row r="1448" spans="1:15" s="5" customFormat="1" ht="141.75" hidden="1" x14ac:dyDescent="0.25">
      <c r="A1448" s="34"/>
      <c r="B1448" s="35" t="s">
        <v>1462</v>
      </c>
      <c r="C1448" s="36"/>
      <c r="D1448" s="55"/>
      <c r="E1448" s="32"/>
      <c r="F1448" s="33"/>
      <c r="G1448" s="41"/>
      <c r="H1448" s="42"/>
      <c r="I1448" s="42"/>
      <c r="J1448" s="213"/>
      <c r="K1448" s="214"/>
      <c r="L1448" s="214"/>
      <c r="M1448" s="214"/>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1463</v>
      </c>
      <c r="B1450" s="38" t="s">
        <v>1464</v>
      </c>
      <c r="C1450" s="36" t="s">
        <v>7</v>
      </c>
      <c r="D1450" s="55"/>
      <c r="E1450" s="63">
        <v>18649.8</v>
      </c>
      <c r="F1450" s="33">
        <f>D1450*E1450</f>
        <v>0</v>
      </c>
      <c r="G1450" s="41"/>
      <c r="H1450" s="42"/>
      <c r="I1450" s="42"/>
    </row>
    <row r="1451" spans="1:15" s="5" customFormat="1" ht="63" hidden="1" x14ac:dyDescent="0.25">
      <c r="A1451" s="34"/>
      <c r="B1451" s="35" t="s">
        <v>1465</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1466</v>
      </c>
      <c r="B1453" s="38" t="s">
        <v>1467</v>
      </c>
      <c r="C1453" s="36" t="s">
        <v>7</v>
      </c>
      <c r="D1453" s="55"/>
      <c r="E1453" s="63">
        <v>21107.99</v>
      </c>
      <c r="F1453" s="33">
        <f>D1453*E1453</f>
        <v>0</v>
      </c>
      <c r="G1453" s="41"/>
      <c r="H1453" s="42"/>
      <c r="I1453" s="42"/>
    </row>
    <row r="1454" spans="1:15" s="5" customFormat="1" ht="78.75" hidden="1" x14ac:dyDescent="0.25">
      <c r="A1454" s="34"/>
      <c r="B1454" s="35" t="s">
        <v>1468</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1469</v>
      </c>
      <c r="B1456" s="38" t="s">
        <v>1470</v>
      </c>
      <c r="C1456" s="36" t="s">
        <v>18</v>
      </c>
      <c r="D1456" s="55"/>
      <c r="E1456" s="32">
        <v>20</v>
      </c>
      <c r="F1456" s="33">
        <f>D1456*E1456</f>
        <v>0</v>
      </c>
      <c r="G1456" s="41"/>
      <c r="H1456" s="42"/>
      <c r="I1456" s="42"/>
      <c r="J1456" s="221"/>
      <c r="K1456" s="222"/>
      <c r="L1456" s="222"/>
      <c r="M1456" s="222"/>
      <c r="N1456" s="222"/>
      <c r="O1456" s="222"/>
    </row>
    <row r="1457" spans="1:15" s="5" customFormat="1" ht="47.25" hidden="1" x14ac:dyDescent="0.25">
      <c r="A1457" s="34"/>
      <c r="B1457" s="35" t="s">
        <v>1471</v>
      </c>
      <c r="C1457" s="36"/>
      <c r="D1457" s="55"/>
      <c r="E1457" s="32"/>
      <c r="F1457" s="33"/>
      <c r="G1457" s="41"/>
      <c r="H1457" s="42"/>
      <c r="I1457" s="42"/>
      <c r="J1457" s="221"/>
      <c r="K1457" s="222"/>
      <c r="L1457" s="222"/>
      <c r="M1457" s="222"/>
      <c r="N1457" s="222"/>
      <c r="O1457" s="222"/>
    </row>
    <row r="1458" spans="1:15" s="5" customFormat="1" ht="18.75" hidden="1" x14ac:dyDescent="0.25">
      <c r="A1458" s="34"/>
      <c r="B1458" s="35"/>
      <c r="C1458" s="36"/>
      <c r="D1458" s="55"/>
      <c r="E1458" s="32"/>
      <c r="F1458" s="33"/>
      <c r="G1458" s="41"/>
      <c r="H1458" s="42"/>
      <c r="I1458" s="42"/>
      <c r="J1458" s="221"/>
      <c r="K1458" s="222"/>
      <c r="L1458" s="222"/>
      <c r="M1458" s="222"/>
      <c r="N1458" s="222"/>
      <c r="O1458" s="222"/>
    </row>
    <row r="1459" spans="1:15" s="5" customFormat="1" ht="18.75" hidden="1" x14ac:dyDescent="0.25">
      <c r="A1459" s="34" t="s">
        <v>1472</v>
      </c>
      <c r="B1459" s="54" t="s">
        <v>1473</v>
      </c>
      <c r="C1459" s="36"/>
      <c r="D1459" s="55"/>
      <c r="E1459" s="32"/>
      <c r="F1459" s="33"/>
      <c r="G1459" s="41"/>
      <c r="H1459" s="42"/>
      <c r="I1459" s="42"/>
      <c r="J1459" s="221"/>
      <c r="K1459" s="222"/>
      <c r="L1459" s="222"/>
      <c r="M1459" s="222"/>
      <c r="N1459" s="222"/>
      <c r="O1459" s="222"/>
    </row>
    <row r="1460" spans="1:15" s="5" customFormat="1" ht="31.5" hidden="1" x14ac:dyDescent="0.25">
      <c r="A1460" s="34" t="s">
        <v>1474</v>
      </c>
      <c r="B1460" s="38" t="s">
        <v>1475</v>
      </c>
      <c r="C1460" s="36" t="s">
        <v>29</v>
      </c>
      <c r="D1460" s="55"/>
      <c r="E1460" s="32">
        <v>157.80000000000001</v>
      </c>
      <c r="F1460" s="33">
        <f>D1460*E1460</f>
        <v>0</v>
      </c>
      <c r="G1460" s="41"/>
      <c r="H1460" s="42"/>
      <c r="I1460" s="42"/>
    </row>
    <row r="1461" spans="1:15" s="5" customFormat="1" ht="164.25" hidden="1" customHeight="1" x14ac:dyDescent="0.25">
      <c r="A1461" s="34"/>
      <c r="B1461" s="50" t="s">
        <v>1476</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1477</v>
      </c>
      <c r="B1463" s="38" t="s">
        <v>1478</v>
      </c>
      <c r="C1463" s="36" t="s">
        <v>29</v>
      </c>
      <c r="D1463" s="55"/>
      <c r="E1463" s="32">
        <v>168.52</v>
      </c>
      <c r="F1463" s="33">
        <f>D1463*E1463</f>
        <v>0</v>
      </c>
      <c r="G1463" s="41"/>
      <c r="H1463" s="42"/>
      <c r="I1463" s="42"/>
    </row>
    <row r="1464" spans="1:15" s="5" customFormat="1" ht="156" hidden="1" customHeight="1" x14ac:dyDescent="0.25">
      <c r="A1464" s="34"/>
      <c r="B1464" s="50" t="s">
        <v>1476</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1479</v>
      </c>
      <c r="B1466" s="38" t="s">
        <v>1480</v>
      </c>
      <c r="C1466" s="36" t="s">
        <v>18</v>
      </c>
      <c r="D1466" s="55"/>
      <c r="E1466" s="32">
        <v>174.65</v>
      </c>
      <c r="F1466" s="33">
        <f>D1466*E1466</f>
        <v>0</v>
      </c>
      <c r="G1466" s="41"/>
      <c r="H1466" s="42"/>
      <c r="I1466" s="42"/>
    </row>
    <row r="1467" spans="1:15" s="5" customFormat="1" ht="167.25" hidden="1" customHeight="1" x14ac:dyDescent="0.25">
      <c r="A1467" s="34"/>
      <c r="B1467" s="50" t="s">
        <v>1476</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1481</v>
      </c>
      <c r="B1469" s="47" t="s">
        <v>1482</v>
      </c>
      <c r="C1469" s="36" t="s">
        <v>18</v>
      </c>
      <c r="D1469" s="55"/>
      <c r="E1469" s="32">
        <v>84.99</v>
      </c>
      <c r="F1469" s="33">
        <f>D1469*E1469</f>
        <v>0</v>
      </c>
      <c r="G1469" s="41"/>
      <c r="H1469" s="42"/>
      <c r="I1469" s="42"/>
    </row>
    <row r="1470" spans="1:15" s="5" customFormat="1" ht="94.5" hidden="1" x14ac:dyDescent="0.25">
      <c r="A1470" s="34"/>
      <c r="B1470" s="50" t="s">
        <v>1483</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1484</v>
      </c>
      <c r="B1472" s="54" t="s">
        <v>1485</v>
      </c>
      <c r="C1472" s="36"/>
      <c r="D1472" s="55"/>
      <c r="E1472" s="32"/>
      <c r="F1472" s="33"/>
      <c r="G1472" s="41"/>
      <c r="H1472" s="42"/>
      <c r="I1472" s="42"/>
    </row>
    <row r="1473" spans="1:13" s="5" customFormat="1" ht="18.75" hidden="1" x14ac:dyDescent="0.25">
      <c r="A1473" s="34" t="s">
        <v>1486</v>
      </c>
      <c r="B1473" s="38" t="s">
        <v>1487</v>
      </c>
      <c r="C1473" s="36" t="s">
        <v>7</v>
      </c>
      <c r="D1473" s="55"/>
      <c r="E1473" s="63">
        <v>18459.32</v>
      </c>
      <c r="F1473" s="33">
        <f>D1473*E1473</f>
        <v>0</v>
      </c>
      <c r="G1473" s="41"/>
      <c r="H1473" s="42"/>
      <c r="I1473" s="42"/>
    </row>
    <row r="1474" spans="1:13" s="5" customFormat="1" ht="177.75" hidden="1" customHeight="1" x14ac:dyDescent="0.25">
      <c r="A1474" s="34"/>
      <c r="B1474" s="35" t="s">
        <v>1488</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1489</v>
      </c>
      <c r="B1476" s="38" t="s">
        <v>1490</v>
      </c>
      <c r="C1476" s="36" t="s">
        <v>7</v>
      </c>
      <c r="D1476" s="55"/>
      <c r="E1476" s="63">
        <v>10021</v>
      </c>
      <c r="F1476" s="33">
        <f>D1476*E1476</f>
        <v>0</v>
      </c>
      <c r="G1476" s="41"/>
      <c r="H1476" s="42"/>
      <c r="I1476" s="42"/>
    </row>
    <row r="1477" spans="1:13" s="5" customFormat="1" ht="204.75" hidden="1" x14ac:dyDescent="0.25">
      <c r="A1477" s="34"/>
      <c r="B1477" s="35" t="s">
        <v>1491</v>
      </c>
      <c r="C1477" s="36"/>
      <c r="D1477" s="55"/>
      <c r="E1477" s="32"/>
      <c r="F1477" s="33"/>
      <c r="G1477" s="41"/>
      <c r="H1477" s="42"/>
      <c r="I1477" s="42"/>
    </row>
    <row r="1478" spans="1:13" s="5" customFormat="1" ht="18" customHeight="1" x14ac:dyDescent="0.25">
      <c r="A1478" s="34"/>
      <c r="B1478" s="76"/>
      <c r="C1478" s="218" t="s">
        <v>60</v>
      </c>
      <c r="D1478" s="217"/>
      <c r="E1478" s="217"/>
      <c r="F1478" s="56">
        <f>SUM(F1403:F1476)</f>
        <v>0</v>
      </c>
      <c r="G1478" s="41"/>
      <c r="H1478" s="42"/>
      <c r="I1478" s="42"/>
    </row>
    <row r="1479" spans="1:13" s="5" customFormat="1" ht="18.75" x14ac:dyDescent="0.25">
      <c r="A1479" s="24">
        <v>210000</v>
      </c>
      <c r="B1479" s="25" t="s">
        <v>1492</v>
      </c>
      <c r="C1479" s="90"/>
      <c r="D1479" s="57"/>
      <c r="E1479" s="32"/>
      <c r="F1479" s="33"/>
      <c r="G1479" s="41"/>
      <c r="H1479" s="42"/>
      <c r="I1479" s="42"/>
    </row>
    <row r="1480" spans="1:13" s="5" customFormat="1" ht="18.75" hidden="1" x14ac:dyDescent="0.25">
      <c r="A1480" s="34" t="s">
        <v>1493</v>
      </c>
      <c r="B1480" s="54" t="s">
        <v>1494</v>
      </c>
      <c r="C1480" s="36"/>
      <c r="D1480" s="55"/>
      <c r="E1480" s="32"/>
      <c r="F1480" s="33"/>
      <c r="G1480" s="41"/>
      <c r="H1480" s="42"/>
      <c r="I1480" s="42"/>
    </row>
    <row r="1481" spans="1:13" s="5" customFormat="1" ht="126" hidden="1" x14ac:dyDescent="0.25">
      <c r="A1481" s="34"/>
      <c r="B1481" s="35" t="s">
        <v>1495</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1496</v>
      </c>
      <c r="B1483" s="38" t="s">
        <v>1497</v>
      </c>
      <c r="C1483" s="36" t="s">
        <v>7</v>
      </c>
      <c r="D1483" s="55">
        <v>1</v>
      </c>
      <c r="E1483" s="32"/>
      <c r="F1483" s="33">
        <f>D1483*E1483</f>
        <v>0</v>
      </c>
      <c r="G1483" s="41"/>
      <c r="H1483" s="42"/>
      <c r="I1483" s="42"/>
      <c r="J1483" s="213"/>
      <c r="K1483" s="214"/>
      <c r="L1483" s="214"/>
      <c r="M1483" s="214"/>
    </row>
    <row r="1484" spans="1:13" s="5" customFormat="1" ht="18.75" hidden="1" x14ac:dyDescent="0.25">
      <c r="A1484" s="34"/>
      <c r="B1484" s="38"/>
      <c r="C1484" s="36"/>
      <c r="D1484" s="55"/>
      <c r="E1484" s="32"/>
      <c r="F1484" s="33"/>
      <c r="G1484" s="41"/>
      <c r="H1484" s="42"/>
      <c r="I1484" s="42"/>
      <c r="J1484" s="213"/>
      <c r="K1484" s="214"/>
      <c r="L1484" s="214"/>
      <c r="M1484" s="214"/>
    </row>
    <row r="1485" spans="1:13" s="5" customFormat="1" ht="18.75" hidden="1" x14ac:dyDescent="0.25">
      <c r="A1485" s="34" t="s">
        <v>1498</v>
      </c>
      <c r="B1485" s="38" t="s">
        <v>1499</v>
      </c>
      <c r="C1485" s="36" t="s">
        <v>7</v>
      </c>
      <c r="D1485" s="55"/>
      <c r="E1485" s="32">
        <v>9487.4</v>
      </c>
      <c r="F1485" s="33">
        <f>D1485*E1485</f>
        <v>0</v>
      </c>
      <c r="G1485" s="41"/>
      <c r="H1485" s="42"/>
      <c r="I1485" s="42"/>
      <c r="J1485" s="213"/>
      <c r="K1485" s="214"/>
      <c r="L1485" s="214"/>
      <c r="M1485" s="214"/>
    </row>
    <row r="1486" spans="1:13" s="5" customFormat="1" ht="18.75" hidden="1" x14ac:dyDescent="0.25">
      <c r="A1486" s="34"/>
      <c r="B1486" s="38"/>
      <c r="C1486" s="36"/>
      <c r="D1486" s="55"/>
      <c r="E1486" s="32"/>
      <c r="F1486" s="33"/>
      <c r="G1486" s="41"/>
      <c r="H1486" s="42"/>
      <c r="I1486" s="42"/>
      <c r="J1486" s="213"/>
      <c r="K1486" s="214"/>
      <c r="L1486" s="214"/>
      <c r="M1486" s="214"/>
    </row>
    <row r="1487" spans="1:13" s="5" customFormat="1" ht="18.75" hidden="1" x14ac:dyDescent="0.25">
      <c r="A1487" s="34" t="s">
        <v>1500</v>
      </c>
      <c r="B1487" s="38" t="s">
        <v>1501</v>
      </c>
      <c r="C1487" s="36" t="s">
        <v>7</v>
      </c>
      <c r="D1487" s="55"/>
      <c r="E1487" s="32">
        <v>12532.98</v>
      </c>
      <c r="F1487" s="33">
        <f>D1487*E1487</f>
        <v>0</v>
      </c>
      <c r="G1487" s="41"/>
      <c r="H1487" s="42"/>
      <c r="I1487" s="42"/>
      <c r="J1487" s="213"/>
      <c r="K1487" s="214"/>
      <c r="L1487" s="214"/>
      <c r="M1487" s="214"/>
    </row>
    <row r="1488" spans="1:13" s="5" customFormat="1" ht="18.75" hidden="1" x14ac:dyDescent="0.25">
      <c r="A1488" s="34"/>
      <c r="B1488" s="38"/>
      <c r="C1488" s="36"/>
      <c r="D1488" s="55"/>
      <c r="E1488" s="32"/>
      <c r="F1488" s="33"/>
      <c r="G1488" s="41"/>
      <c r="H1488" s="42"/>
      <c r="I1488" s="42"/>
      <c r="J1488" s="213"/>
      <c r="K1488" s="214"/>
      <c r="L1488" s="214"/>
      <c r="M1488" s="214"/>
    </row>
    <row r="1489" spans="1:13" s="5" customFormat="1" ht="18.75" hidden="1" x14ac:dyDescent="0.25">
      <c r="A1489" s="34" t="s">
        <v>1502</v>
      </c>
      <c r="B1489" s="38" t="s">
        <v>1503</v>
      </c>
      <c r="C1489" s="36" t="s">
        <v>7</v>
      </c>
      <c r="D1489" s="55"/>
      <c r="E1489" s="32">
        <v>14523.67</v>
      </c>
      <c r="F1489" s="33">
        <f>D1489*E1489</f>
        <v>0</v>
      </c>
      <c r="G1489" s="41"/>
      <c r="H1489" s="42"/>
      <c r="I1489" s="42"/>
      <c r="J1489" s="213"/>
      <c r="K1489" s="214"/>
      <c r="L1489" s="214"/>
      <c r="M1489" s="214"/>
    </row>
    <row r="1490" spans="1:13" s="5" customFormat="1" ht="18.75" hidden="1" x14ac:dyDescent="0.25">
      <c r="A1490" s="34"/>
      <c r="B1490" s="38"/>
      <c r="C1490" s="36"/>
      <c r="D1490" s="55"/>
      <c r="E1490" s="32"/>
      <c r="F1490" s="33"/>
      <c r="G1490" s="41"/>
      <c r="H1490" s="42"/>
      <c r="I1490" s="42"/>
      <c r="J1490" s="213"/>
      <c r="K1490" s="214"/>
      <c r="L1490" s="214"/>
      <c r="M1490" s="214"/>
    </row>
    <row r="1491" spans="1:13" s="5" customFormat="1" ht="18.75" hidden="1" x14ac:dyDescent="0.25">
      <c r="A1491" s="34" t="s">
        <v>1504</v>
      </c>
      <c r="B1491" s="38" t="s">
        <v>1505</v>
      </c>
      <c r="C1491" s="36" t="s">
        <v>7</v>
      </c>
      <c r="D1491" s="55"/>
      <c r="E1491" s="32">
        <v>17005.439999999999</v>
      </c>
      <c r="F1491" s="33">
        <f>D1491*E1491</f>
        <v>0</v>
      </c>
      <c r="G1491" s="41"/>
      <c r="H1491" s="42"/>
      <c r="I1491" s="42"/>
      <c r="J1491" s="213"/>
      <c r="K1491" s="214"/>
      <c r="L1491" s="214"/>
      <c r="M1491" s="214"/>
    </row>
    <row r="1492" spans="1:13" s="5" customFormat="1" ht="18.75" hidden="1" x14ac:dyDescent="0.25">
      <c r="A1492" s="34"/>
      <c r="B1492" s="38"/>
      <c r="C1492" s="36"/>
      <c r="D1492" s="55"/>
      <c r="E1492" s="32"/>
      <c r="F1492" s="33"/>
      <c r="G1492" s="41"/>
      <c r="H1492" s="42"/>
      <c r="I1492" s="42"/>
      <c r="J1492" s="213"/>
      <c r="K1492" s="214"/>
      <c r="L1492" s="214"/>
      <c r="M1492" s="214"/>
    </row>
    <row r="1493" spans="1:13" s="5" customFormat="1" ht="18.75" hidden="1" x14ac:dyDescent="0.25">
      <c r="A1493" s="34" t="s">
        <v>1506</v>
      </c>
      <c r="B1493" s="38" t="s">
        <v>1507</v>
      </c>
      <c r="C1493" s="36" t="s">
        <v>7</v>
      </c>
      <c r="D1493" s="55"/>
      <c r="E1493" s="32">
        <v>18384.830000000002</v>
      </c>
      <c r="F1493" s="33">
        <f>D1493*E1493</f>
        <v>0</v>
      </c>
      <c r="G1493" s="41"/>
      <c r="H1493" s="42"/>
      <c r="I1493" s="42"/>
      <c r="J1493" s="213"/>
      <c r="K1493" s="214"/>
      <c r="L1493" s="214"/>
      <c r="M1493" s="214"/>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1508</v>
      </c>
      <c r="B1495" s="54" t="s">
        <v>1509</v>
      </c>
      <c r="C1495" s="36"/>
      <c r="D1495" s="55"/>
      <c r="E1495" s="32"/>
      <c r="F1495" s="33"/>
      <c r="G1495" s="41"/>
      <c r="H1495" s="42"/>
      <c r="I1495" s="42"/>
    </row>
    <row r="1496" spans="1:13" s="5" customFormat="1" ht="126" x14ac:dyDescent="0.25">
      <c r="A1496" s="34"/>
      <c r="B1496" s="35" t="s">
        <v>1510</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1511</v>
      </c>
      <c r="B1498" s="38" t="s">
        <v>1512</v>
      </c>
      <c r="C1498" s="36" t="s">
        <v>7</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1513</v>
      </c>
      <c r="B1500" s="38" t="s">
        <v>1514</v>
      </c>
      <c r="C1500" s="36" t="s">
        <v>7</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1515</v>
      </c>
      <c r="B1502" s="54" t="s">
        <v>1516</v>
      </c>
      <c r="C1502" s="36"/>
      <c r="D1502" s="55"/>
      <c r="E1502" s="32"/>
      <c r="F1502" s="33"/>
      <c r="G1502" s="41"/>
      <c r="H1502" s="42"/>
      <c r="I1502" s="42"/>
    </row>
    <row r="1503" spans="1:13" s="5" customFormat="1" ht="126" hidden="1" x14ac:dyDescent="0.25">
      <c r="A1503" s="34"/>
      <c r="B1503" s="35" t="s">
        <v>1517</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1518</v>
      </c>
      <c r="B1505" s="38" t="s">
        <v>1519</v>
      </c>
      <c r="C1505" s="36" t="s">
        <v>22</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1520</v>
      </c>
      <c r="B1507" s="38" t="s">
        <v>1521</v>
      </c>
      <c r="C1507" s="36" t="s">
        <v>22</v>
      </c>
      <c r="D1507" s="55">
        <v>2</v>
      </c>
      <c r="E1507" s="32"/>
      <c r="F1507" s="33">
        <f>D1507*E1507</f>
        <v>0</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8" t="s">
        <v>60</v>
      </c>
      <c r="D1509" s="217"/>
      <c r="E1509" s="217"/>
      <c r="F1509" s="56">
        <f>SUM(F1479:F1508)</f>
        <v>0</v>
      </c>
      <c r="G1509" s="41"/>
      <c r="H1509" s="42"/>
      <c r="I1509" s="42"/>
    </row>
    <row r="1510" spans="1:9" s="5" customFormat="1" ht="18.75" x14ac:dyDescent="0.25">
      <c r="A1510" s="24" t="s">
        <v>1522</v>
      </c>
      <c r="B1510" s="25" t="s">
        <v>1523</v>
      </c>
      <c r="C1510" s="26"/>
      <c r="D1510" s="57"/>
      <c r="E1510" s="28"/>
      <c r="F1510" s="33"/>
      <c r="G1510" s="41"/>
      <c r="H1510" s="42"/>
      <c r="I1510" s="42"/>
    </row>
    <row r="1511" spans="1:9" s="5" customFormat="1" ht="18.75" x14ac:dyDescent="0.25">
      <c r="A1511" s="30" t="s">
        <v>1524</v>
      </c>
      <c r="B1511" s="91" t="s">
        <v>1525</v>
      </c>
      <c r="C1511" s="36"/>
      <c r="D1511" s="55"/>
      <c r="E1511" s="32"/>
      <c r="F1511" s="33"/>
      <c r="G1511" s="41"/>
      <c r="H1511" s="42"/>
      <c r="I1511" s="42"/>
    </row>
    <row r="1512" spans="1:9" s="5" customFormat="1" ht="18.75" x14ac:dyDescent="0.25">
      <c r="A1512" s="34" t="s">
        <v>1526</v>
      </c>
      <c r="B1512" s="38" t="s">
        <v>1527</v>
      </c>
      <c r="C1512" s="36" t="s">
        <v>18</v>
      </c>
      <c r="D1512" s="55">
        <v>1870.56</v>
      </c>
      <c r="E1512" s="32"/>
      <c r="F1512" s="33">
        <f>D1512*E1512</f>
        <v>0</v>
      </c>
      <c r="G1512" s="41"/>
      <c r="H1512" s="42"/>
      <c r="I1512" s="42"/>
    </row>
    <row r="1513" spans="1:9" s="5" customFormat="1" ht="63" x14ac:dyDescent="0.25">
      <c r="A1513" s="34"/>
      <c r="B1513" s="35" t="s">
        <v>1528</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1529</v>
      </c>
      <c r="B1515" s="100" t="s">
        <v>1530</v>
      </c>
      <c r="C1515" s="183" t="s">
        <v>18</v>
      </c>
      <c r="D1515" s="139"/>
      <c r="E1515" s="140">
        <v>29.5</v>
      </c>
      <c r="F1515" s="33">
        <f>D1515*E1515</f>
        <v>0</v>
      </c>
      <c r="G1515" s="41"/>
      <c r="H1515" s="42"/>
      <c r="I1515" s="42"/>
    </row>
    <row r="1516" spans="1:9" s="5" customFormat="1" ht="47.25" hidden="1" x14ac:dyDescent="0.25">
      <c r="A1516" s="34"/>
      <c r="B1516" s="35" t="s">
        <v>1531</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1532</v>
      </c>
      <c r="B1518" s="54" t="s">
        <v>1533</v>
      </c>
      <c r="C1518" s="36"/>
      <c r="D1518" s="43"/>
      <c r="E1518" s="32"/>
      <c r="F1518" s="33"/>
      <c r="G1518" s="41"/>
      <c r="H1518" s="42"/>
      <c r="I1518" s="42"/>
    </row>
    <row r="1519" spans="1:9" s="5" customFormat="1" ht="279.75" hidden="1" customHeight="1" x14ac:dyDescent="0.25">
      <c r="A1519" s="34"/>
      <c r="B1519" s="35" t="s">
        <v>1534</v>
      </c>
      <c r="C1519" s="36"/>
      <c r="D1519" s="43"/>
      <c r="E1519" s="32"/>
      <c r="F1519" s="33"/>
      <c r="G1519" s="41"/>
      <c r="H1519" s="42"/>
      <c r="I1519" s="42"/>
    </row>
    <row r="1520" spans="1:9" s="5" customFormat="1" ht="110.25" hidden="1" customHeight="1" x14ac:dyDescent="0.25">
      <c r="A1520" s="34"/>
      <c r="B1520" s="35" t="s">
        <v>1535</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1536</v>
      </c>
      <c r="B1522" s="38" t="s">
        <v>1537</v>
      </c>
      <c r="C1522" s="36" t="s">
        <v>224</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1538</v>
      </c>
      <c r="B1524" s="38" t="s">
        <v>1539</v>
      </c>
      <c r="C1524" s="36" t="s">
        <v>1540</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1541</v>
      </c>
      <c r="B1526" s="38" t="s">
        <v>1542</v>
      </c>
      <c r="C1526" s="36" t="s">
        <v>1540</v>
      </c>
      <c r="D1526" s="55"/>
      <c r="E1526" s="32">
        <v>3.2</v>
      </c>
      <c r="F1526" s="33">
        <f>D1526*E1526</f>
        <v>0</v>
      </c>
      <c r="G1526" s="41"/>
      <c r="H1526" s="42"/>
      <c r="I1526" s="42"/>
    </row>
    <row r="1527" spans="1:9" s="5" customFormat="1" ht="18" customHeight="1" x14ac:dyDescent="0.25">
      <c r="A1527" s="141"/>
      <c r="B1527" s="142"/>
      <c r="C1527" s="218" t="s">
        <v>60</v>
      </c>
      <c r="D1527" s="217"/>
      <c r="E1527" s="217"/>
      <c r="F1527" s="56">
        <f>SUM(F1511:F1526)</f>
        <v>0</v>
      </c>
      <c r="G1527" s="41"/>
      <c r="H1527" s="42"/>
      <c r="I1527" s="42"/>
    </row>
    <row r="1528" spans="1:9" s="5" customFormat="1" ht="18.75" x14ac:dyDescent="0.25">
      <c r="A1528" s="24" t="s">
        <v>1543</v>
      </c>
      <c r="B1528" s="25" t="s">
        <v>1544</v>
      </c>
      <c r="C1528" s="26"/>
      <c r="D1528" s="57"/>
      <c r="E1528" s="28"/>
      <c r="F1528" s="33"/>
      <c r="G1528" s="41"/>
      <c r="H1528" s="42"/>
      <c r="I1528" s="42"/>
    </row>
    <row r="1529" spans="1:9" s="5" customFormat="1" ht="18.75" hidden="1" x14ac:dyDescent="0.25">
      <c r="A1529" s="34" t="s">
        <v>1545</v>
      </c>
      <c r="B1529" s="143" t="s">
        <v>1546</v>
      </c>
      <c r="C1529" s="36"/>
      <c r="D1529" s="55"/>
      <c r="E1529" s="32"/>
      <c r="F1529" s="33"/>
      <c r="G1529" s="41"/>
      <c r="H1529" s="42"/>
      <c r="I1529" s="42"/>
    </row>
    <row r="1530" spans="1:9" s="5" customFormat="1" ht="47.25" hidden="1" x14ac:dyDescent="0.25">
      <c r="A1530" s="34"/>
      <c r="B1530" s="144" t="s">
        <v>1547</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1548</v>
      </c>
      <c r="B1532" s="145" t="s">
        <v>1549</v>
      </c>
      <c r="C1532" s="36" t="s">
        <v>7</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1550</v>
      </c>
      <c r="B1534" s="145" t="s">
        <v>1551</v>
      </c>
      <c r="C1534" s="36" t="s">
        <v>7</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1552</v>
      </c>
      <c r="B1536" s="145" t="s">
        <v>1553</v>
      </c>
      <c r="C1536" s="36" t="s">
        <v>7</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1554</v>
      </c>
      <c r="B1538" s="148" t="s">
        <v>1555</v>
      </c>
      <c r="C1538" s="36"/>
      <c r="D1538" s="55"/>
      <c r="E1538" s="32"/>
      <c r="F1538" s="33"/>
      <c r="H1538" s="42"/>
      <c r="I1538" s="42"/>
    </row>
    <row r="1539" spans="1:9" s="5" customFormat="1" ht="18.75" hidden="1" x14ac:dyDescent="0.25">
      <c r="A1539" s="34" t="s">
        <v>1556</v>
      </c>
      <c r="B1539" s="149" t="s">
        <v>1557</v>
      </c>
      <c r="C1539" s="36" t="s">
        <v>7</v>
      </c>
      <c r="D1539" s="55"/>
      <c r="E1539" s="32">
        <v>257.52</v>
      </c>
      <c r="F1539" s="33">
        <f>D1539*E1539</f>
        <v>0</v>
      </c>
      <c r="G1539" s="41"/>
      <c r="H1539" s="42"/>
      <c r="I1539" s="42"/>
    </row>
    <row r="1540" spans="1:9" s="5" customFormat="1" ht="78.75" hidden="1" x14ac:dyDescent="0.25">
      <c r="A1540" s="34"/>
      <c r="B1540" s="150" t="s">
        <v>1558</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1559</v>
      </c>
      <c r="B1542" s="151" t="s">
        <v>1560</v>
      </c>
      <c r="C1542" s="80" t="s">
        <v>7</v>
      </c>
      <c r="D1542" s="48"/>
      <c r="E1542" s="48">
        <v>358.55</v>
      </c>
      <c r="F1542" s="33">
        <f>D1542*E1542</f>
        <v>0</v>
      </c>
      <c r="G1542" s="41"/>
      <c r="H1542" s="42"/>
      <c r="I1542" s="42"/>
    </row>
    <row r="1543" spans="1:9" s="5" customFormat="1" ht="78.75" hidden="1" x14ac:dyDescent="0.25">
      <c r="A1543" s="46"/>
      <c r="B1543" s="150" t="s">
        <v>1561</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1562</v>
      </c>
      <c r="B1545" s="147" t="s">
        <v>1563</v>
      </c>
      <c r="C1545" s="36" t="s">
        <v>7</v>
      </c>
      <c r="D1545" s="55"/>
      <c r="E1545" s="32">
        <v>89.81</v>
      </c>
      <c r="F1545" s="33">
        <f>D1545*E1545</f>
        <v>0</v>
      </c>
      <c r="G1545" s="41"/>
      <c r="H1545" s="42"/>
      <c r="I1545" s="42"/>
    </row>
    <row r="1546" spans="1:9" s="5" customFormat="1" ht="47.25" hidden="1" x14ac:dyDescent="0.25">
      <c r="A1546" s="34"/>
      <c r="B1546" s="146" t="s">
        <v>1564</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1565</v>
      </c>
      <c r="B1548" s="151" t="s">
        <v>1566</v>
      </c>
      <c r="C1548" s="80" t="s">
        <v>7</v>
      </c>
      <c r="D1548" s="55"/>
      <c r="E1548" s="32">
        <v>125.44</v>
      </c>
      <c r="F1548" s="33">
        <f>D1548*E1548</f>
        <v>0</v>
      </c>
      <c r="G1548" s="41"/>
      <c r="H1548" s="42"/>
      <c r="I1548" s="42"/>
    </row>
    <row r="1549" spans="1:9" s="5" customFormat="1" ht="47.25" hidden="1" x14ac:dyDescent="0.25">
      <c r="A1549" s="46"/>
      <c r="B1549" s="150" t="s">
        <v>1567</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1568</v>
      </c>
      <c r="B1551" s="147" t="s">
        <v>1569</v>
      </c>
      <c r="C1551" s="36" t="s">
        <v>7</v>
      </c>
      <c r="D1551" s="55"/>
      <c r="E1551" s="32">
        <v>156.62</v>
      </c>
      <c r="F1551" s="33">
        <f>D1551*E1551</f>
        <v>0</v>
      </c>
      <c r="G1551" s="41"/>
      <c r="H1551" s="42"/>
      <c r="I1551" s="42"/>
    </row>
    <row r="1552" spans="1:9" s="5" customFormat="1" ht="63" hidden="1" x14ac:dyDescent="0.25">
      <c r="A1552" s="34"/>
      <c r="B1552" s="146" t="s">
        <v>1570</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1571</v>
      </c>
      <c r="B1554" s="147" t="s">
        <v>1572</v>
      </c>
      <c r="C1554" s="36" t="s">
        <v>7</v>
      </c>
      <c r="D1554" s="55"/>
      <c r="E1554" s="32">
        <v>52.57</v>
      </c>
      <c r="F1554" s="33">
        <f>D1554*E1554</f>
        <v>0</v>
      </c>
      <c r="G1554" s="41"/>
      <c r="H1554" s="42"/>
      <c r="I1554" s="42"/>
    </row>
    <row r="1555" spans="1:9" s="5" customFormat="1" ht="47.25" hidden="1" x14ac:dyDescent="0.25">
      <c r="A1555" s="34"/>
      <c r="B1555" s="146" t="s">
        <v>1573</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1574</v>
      </c>
      <c r="B1557" s="147" t="s">
        <v>1575</v>
      </c>
      <c r="C1557" s="36" t="s">
        <v>7</v>
      </c>
      <c r="D1557" s="55"/>
      <c r="E1557" s="32">
        <v>61.91</v>
      </c>
      <c r="F1557" s="33">
        <f>D1557*E1557</f>
        <v>0</v>
      </c>
      <c r="G1557" s="41"/>
      <c r="H1557" s="42"/>
      <c r="I1557" s="42"/>
    </row>
    <row r="1558" spans="1:9" s="5" customFormat="1" ht="47.25" hidden="1" x14ac:dyDescent="0.25">
      <c r="A1558" s="34"/>
      <c r="B1558" s="146" t="s">
        <v>1576</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1577</v>
      </c>
      <c r="B1560" s="147" t="s">
        <v>1578</v>
      </c>
      <c r="C1560" s="36" t="s">
        <v>7</v>
      </c>
      <c r="D1560" s="55"/>
      <c r="E1560" s="32">
        <v>15.72</v>
      </c>
      <c r="F1560" s="33">
        <f>D1560*E1560</f>
        <v>0</v>
      </c>
      <c r="G1560" s="41"/>
      <c r="H1560" s="42"/>
      <c r="I1560" s="42"/>
    </row>
    <row r="1561" spans="1:9" s="5" customFormat="1" ht="78.75" hidden="1" x14ac:dyDescent="0.25">
      <c r="A1561" s="34"/>
      <c r="B1561" s="146" t="s">
        <v>1579</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1580</v>
      </c>
      <c r="B1563" s="151" t="s">
        <v>1581</v>
      </c>
      <c r="C1563" s="80" t="s">
        <v>7</v>
      </c>
      <c r="D1563" s="55"/>
      <c r="E1563" s="32">
        <v>83.99</v>
      </c>
      <c r="F1563" s="33">
        <f>D1563*E1563</f>
        <v>0</v>
      </c>
      <c r="G1563" s="41"/>
      <c r="H1563" s="42"/>
      <c r="I1563" s="42"/>
    </row>
    <row r="1564" spans="1:9" s="5" customFormat="1" ht="47.25" hidden="1" x14ac:dyDescent="0.25">
      <c r="A1564" s="46"/>
      <c r="B1564" s="150" t="s">
        <v>1582</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1583</v>
      </c>
      <c r="B1566" s="151" t="s">
        <v>1584</v>
      </c>
      <c r="C1566" s="80" t="s">
        <v>7</v>
      </c>
      <c r="D1566" s="55"/>
      <c r="E1566" s="32">
        <v>394.3</v>
      </c>
      <c r="F1566" s="33">
        <f>D1566*E1566</f>
        <v>0</v>
      </c>
      <c r="G1566" s="41"/>
      <c r="H1566" s="42"/>
      <c r="I1566" s="42"/>
    </row>
    <row r="1567" spans="1:9" s="5" customFormat="1" ht="47.25" hidden="1" x14ac:dyDescent="0.25">
      <c r="A1567" s="46"/>
      <c r="B1567" s="150" t="s">
        <v>1585</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1586</v>
      </c>
      <c r="B1569" s="151" t="s">
        <v>1587</v>
      </c>
      <c r="C1569" s="80" t="s">
        <v>7</v>
      </c>
      <c r="D1569" s="55"/>
      <c r="E1569" s="32">
        <v>207.36</v>
      </c>
      <c r="F1569" s="33">
        <f>D1569*E1569</f>
        <v>0</v>
      </c>
      <c r="G1569" s="41"/>
      <c r="H1569" s="42"/>
      <c r="I1569" s="42"/>
    </row>
    <row r="1570" spans="1:9" s="5" customFormat="1" ht="47.25" hidden="1" x14ac:dyDescent="0.25">
      <c r="A1570" s="46"/>
      <c r="B1570" s="150" t="s">
        <v>1588</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1589</v>
      </c>
      <c r="B1572" s="148" t="s">
        <v>1590</v>
      </c>
      <c r="C1572" s="36"/>
      <c r="D1572" s="55"/>
      <c r="E1572" s="32"/>
      <c r="F1572" s="33"/>
      <c r="G1572" s="41"/>
      <c r="H1572" s="42"/>
      <c r="I1572" s="42"/>
    </row>
    <row r="1573" spans="1:9" s="5" customFormat="1" ht="18.75" x14ac:dyDescent="0.25">
      <c r="A1573" s="34" t="s">
        <v>1591</v>
      </c>
      <c r="B1573" s="147" t="s">
        <v>1592</v>
      </c>
      <c r="C1573" s="36" t="s">
        <v>7</v>
      </c>
      <c r="D1573" s="55">
        <v>8</v>
      </c>
      <c r="E1573" s="32"/>
      <c r="F1573" s="33">
        <f>D1573*E1573</f>
        <v>0</v>
      </c>
      <c r="G1573" s="41"/>
      <c r="H1573" s="42"/>
      <c r="I1573" s="42"/>
    </row>
    <row r="1574" spans="1:9" s="5" customFormat="1" ht="47.25" x14ac:dyDescent="0.25">
      <c r="A1574" s="34"/>
      <c r="B1574" s="146" t="s">
        <v>1593</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1594</v>
      </c>
      <c r="B1576" s="147" t="s">
        <v>1595</v>
      </c>
      <c r="C1576" s="36" t="s">
        <v>7</v>
      </c>
      <c r="D1576" s="55"/>
      <c r="E1576" s="32"/>
      <c r="F1576" s="33">
        <f>D1576*E1576</f>
        <v>0</v>
      </c>
      <c r="G1576" s="41"/>
      <c r="H1576" s="42"/>
      <c r="I1576" s="42"/>
    </row>
    <row r="1577" spans="1:9" s="5" customFormat="1" ht="110.25" hidden="1" x14ac:dyDescent="0.25">
      <c r="A1577" s="34"/>
      <c r="B1577" s="146" t="s">
        <v>1596</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1597</v>
      </c>
      <c r="B1579" s="147" t="s">
        <v>1598</v>
      </c>
      <c r="C1579" s="36" t="s">
        <v>7</v>
      </c>
      <c r="D1579" s="55"/>
      <c r="E1579" s="32"/>
      <c r="F1579" s="33">
        <f>D1579*E1579</f>
        <v>0</v>
      </c>
      <c r="G1579" s="41"/>
      <c r="H1579" s="42"/>
      <c r="I1579" s="42"/>
    </row>
    <row r="1580" spans="1:9" s="5" customFormat="1" ht="47.25" hidden="1" x14ac:dyDescent="0.25">
      <c r="A1580" s="34"/>
      <c r="B1580" s="146" t="s">
        <v>1599</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1600</v>
      </c>
      <c r="B1582" s="147" t="s">
        <v>1601</v>
      </c>
      <c r="C1582" s="36" t="s">
        <v>7</v>
      </c>
      <c r="D1582" s="55"/>
      <c r="E1582" s="32"/>
      <c r="F1582" s="33">
        <f>D1582*E1582</f>
        <v>0</v>
      </c>
      <c r="G1582" s="41"/>
      <c r="H1582" s="42"/>
      <c r="I1582" s="42"/>
    </row>
    <row r="1583" spans="1:9" s="5" customFormat="1" ht="87.75" hidden="1" customHeight="1" x14ac:dyDescent="0.25">
      <c r="A1583" s="34"/>
      <c r="B1583" s="146" t="s">
        <v>1602</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1603</v>
      </c>
      <c r="B1585" s="152" t="s">
        <v>1604</v>
      </c>
      <c r="C1585" s="80" t="s">
        <v>7</v>
      </c>
      <c r="D1585" s="55"/>
      <c r="E1585" s="32"/>
      <c r="F1585" s="33">
        <f>D1585*E1585</f>
        <v>0</v>
      </c>
      <c r="G1585" s="41"/>
      <c r="H1585" s="42"/>
      <c r="I1585" s="42"/>
    </row>
    <row r="1586" spans="1:9" s="5" customFormat="1" ht="78.75" hidden="1" x14ac:dyDescent="0.25">
      <c r="A1586" s="46"/>
      <c r="B1586" s="150" t="s">
        <v>1605</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1606</v>
      </c>
      <c r="B1588" s="147" t="s">
        <v>1607</v>
      </c>
      <c r="C1588" s="241" t="s">
        <v>7</v>
      </c>
      <c r="D1588" s="55"/>
      <c r="E1588" s="32"/>
      <c r="F1588" s="33">
        <f>D1588*E1588</f>
        <v>0</v>
      </c>
      <c r="G1588" s="41"/>
      <c r="H1588" s="42"/>
      <c r="I1588" s="42"/>
    </row>
    <row r="1589" spans="1:9" s="5" customFormat="1" ht="47.25" hidden="1" x14ac:dyDescent="0.25">
      <c r="A1589" s="34"/>
      <c r="B1589" s="146" t="s">
        <v>1608</v>
      </c>
      <c r="C1589" s="241"/>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1609</v>
      </c>
      <c r="B1591" s="148" t="s">
        <v>1610</v>
      </c>
      <c r="C1591" s="36"/>
      <c r="D1591" s="55"/>
      <c r="E1591" s="32"/>
      <c r="F1591" s="33"/>
      <c r="G1591" s="41"/>
      <c r="H1591" s="42"/>
      <c r="I1591" s="42"/>
    </row>
    <row r="1592" spans="1:9" s="5" customFormat="1" ht="157.5" hidden="1" x14ac:dyDescent="0.25">
      <c r="A1592" s="34"/>
      <c r="B1592" s="146" t="s">
        <v>1611</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1612</v>
      </c>
      <c r="B1594" s="147" t="s">
        <v>1613</v>
      </c>
      <c r="C1594" s="36" t="s">
        <v>7</v>
      </c>
      <c r="D1594" s="55"/>
      <c r="E1594" s="32"/>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1614</v>
      </c>
      <c r="B1596" s="147" t="s">
        <v>1615</v>
      </c>
      <c r="C1596" s="36" t="s">
        <v>7</v>
      </c>
      <c r="D1596" s="55"/>
      <c r="E1596" s="32"/>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1616</v>
      </c>
      <c r="B1598" s="147" t="s">
        <v>1617</v>
      </c>
      <c r="C1598" s="36" t="s">
        <v>7</v>
      </c>
      <c r="D1598" s="55">
        <v>19</v>
      </c>
      <c r="E1598" s="32"/>
      <c r="F1598" s="33">
        <f>D1598*E1598</f>
        <v>0</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1618</v>
      </c>
      <c r="B1600" s="147" t="s">
        <v>1619</v>
      </c>
      <c r="C1600" s="36" t="s">
        <v>7</v>
      </c>
      <c r="D1600" s="55"/>
      <c r="E1600" s="32"/>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1620</v>
      </c>
      <c r="B1602" s="151" t="s">
        <v>1621</v>
      </c>
      <c r="C1602" s="80" t="s">
        <v>7</v>
      </c>
      <c r="D1602" s="48"/>
      <c r="E1602" s="48"/>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1622</v>
      </c>
      <c r="B1605" s="148" t="s">
        <v>1623</v>
      </c>
      <c r="C1605" s="36"/>
      <c r="D1605" s="55"/>
      <c r="E1605" s="32"/>
      <c r="F1605" s="33"/>
      <c r="G1605" s="41"/>
      <c r="H1605" s="42"/>
      <c r="I1605" s="42"/>
    </row>
    <row r="1606" spans="1:9" s="5" customFormat="1" ht="18.75" hidden="1" x14ac:dyDescent="0.25">
      <c r="A1606" s="34" t="s">
        <v>1624</v>
      </c>
      <c r="B1606" s="147" t="s">
        <v>1625</v>
      </c>
      <c r="C1606" s="36" t="s">
        <v>7</v>
      </c>
      <c r="D1606" s="55"/>
      <c r="E1606" s="32"/>
      <c r="F1606" s="33">
        <f>D1606*E1606</f>
        <v>0</v>
      </c>
      <c r="G1606" s="41"/>
      <c r="H1606" s="42"/>
      <c r="I1606" s="42"/>
    </row>
    <row r="1607" spans="1:9" s="5" customFormat="1" ht="71.25" hidden="1" customHeight="1" x14ac:dyDescent="0.25">
      <c r="A1607" s="34"/>
      <c r="B1607" s="146" t="s">
        <v>1626</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1627</v>
      </c>
      <c r="B1609" s="147" t="s">
        <v>1628</v>
      </c>
      <c r="C1609" s="36" t="s">
        <v>7</v>
      </c>
      <c r="D1609" s="55"/>
      <c r="E1609" s="32"/>
      <c r="F1609" s="33">
        <f>D1609*E1609</f>
        <v>0</v>
      </c>
      <c r="G1609" s="41"/>
      <c r="H1609" s="42"/>
      <c r="I1609" s="42"/>
    </row>
    <row r="1610" spans="1:9" s="5" customFormat="1" ht="141.75" hidden="1" x14ac:dyDescent="0.25">
      <c r="A1610" s="34"/>
      <c r="B1610" s="146" t="s">
        <v>1629</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1630</v>
      </c>
      <c r="B1612" s="147" t="s">
        <v>1631</v>
      </c>
      <c r="C1612" s="36" t="s">
        <v>7</v>
      </c>
      <c r="D1612" s="55"/>
      <c r="E1612" s="32"/>
      <c r="F1612" s="33">
        <f>D1612*E1612</f>
        <v>0</v>
      </c>
      <c r="G1612" s="41"/>
      <c r="H1612" s="42"/>
      <c r="I1612" s="42"/>
    </row>
    <row r="1613" spans="1:9" s="5" customFormat="1" ht="141.75" hidden="1" x14ac:dyDescent="0.25">
      <c r="A1613" s="34"/>
      <c r="B1613" s="146" t="s">
        <v>1632</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1633</v>
      </c>
      <c r="B1615" s="147" t="s">
        <v>1634</v>
      </c>
      <c r="C1615" s="36" t="s">
        <v>7</v>
      </c>
      <c r="D1615" s="55"/>
      <c r="E1615" s="32"/>
      <c r="F1615" s="33">
        <f>D1615*E1615</f>
        <v>0</v>
      </c>
      <c r="G1615" s="41"/>
      <c r="H1615" s="42"/>
      <c r="I1615" s="42"/>
    </row>
    <row r="1616" spans="1:9" s="5" customFormat="1" ht="157.5" hidden="1" x14ac:dyDescent="0.25">
      <c r="A1616" s="34"/>
      <c r="B1616" s="146" t="s">
        <v>1635</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1636</v>
      </c>
      <c r="B1618" s="147" t="s">
        <v>1637</v>
      </c>
      <c r="C1618" s="36" t="s">
        <v>7</v>
      </c>
      <c r="D1618" s="55">
        <v>9</v>
      </c>
      <c r="E1618" s="32"/>
      <c r="F1618" s="33">
        <f>D1618*E1618</f>
        <v>0</v>
      </c>
      <c r="G1618" s="41"/>
      <c r="H1618" s="42"/>
      <c r="I1618" s="42"/>
    </row>
    <row r="1619" spans="1:9" s="5" customFormat="1" ht="166.5" customHeight="1" x14ac:dyDescent="0.25">
      <c r="A1619" s="34"/>
      <c r="B1619" s="146" t="s">
        <v>1638</v>
      </c>
      <c r="C1619" s="36"/>
      <c r="D1619" s="55"/>
      <c r="E1619" s="32"/>
      <c r="F1619" s="33"/>
      <c r="G1619" s="41"/>
      <c r="H1619" s="42"/>
      <c r="I1619" s="42"/>
    </row>
    <row r="1620" spans="1:9" s="5" customFormat="1" ht="31.5" hidden="1" x14ac:dyDescent="0.25">
      <c r="A1620" s="34"/>
      <c r="B1620" s="146"/>
      <c r="C1620" s="36"/>
      <c r="D1620" s="55"/>
      <c r="E1620" s="32"/>
      <c r="F1620" s="33"/>
      <c r="G1620" s="41" t="s">
        <v>1725</v>
      </c>
      <c r="H1620" s="42"/>
      <c r="I1620" s="42"/>
    </row>
    <row r="1621" spans="1:9" s="5" customFormat="1" ht="31.5" hidden="1" x14ac:dyDescent="0.25">
      <c r="A1621" s="34" t="s">
        <v>1639</v>
      </c>
      <c r="B1621" s="147" t="s">
        <v>1640</v>
      </c>
      <c r="C1621" s="36" t="s">
        <v>7</v>
      </c>
      <c r="D1621" s="55"/>
      <c r="E1621" s="32">
        <v>48.16</v>
      </c>
      <c r="F1621" s="33">
        <f>D1621*E1621</f>
        <v>0</v>
      </c>
      <c r="G1621" s="41" t="s">
        <v>1725</v>
      </c>
      <c r="H1621" s="42"/>
      <c r="I1621" s="42"/>
    </row>
    <row r="1622" spans="1:9" s="5" customFormat="1" ht="47.25" hidden="1" x14ac:dyDescent="0.25">
      <c r="A1622" s="34"/>
      <c r="B1622" s="146" t="s">
        <v>1641</v>
      </c>
      <c r="C1622" s="36"/>
      <c r="D1622" s="55"/>
      <c r="E1622" s="32"/>
      <c r="F1622" s="33"/>
      <c r="G1622" s="41" t="s">
        <v>1725</v>
      </c>
      <c r="H1622" s="42"/>
      <c r="I1622" s="42"/>
    </row>
    <row r="1623" spans="1:9" s="5" customFormat="1" ht="31.5" hidden="1" x14ac:dyDescent="0.25">
      <c r="A1623" s="34"/>
      <c r="B1623" s="146"/>
      <c r="C1623" s="36"/>
      <c r="D1623" s="55"/>
      <c r="E1623" s="32"/>
      <c r="F1623" s="33"/>
      <c r="G1623" s="41" t="s">
        <v>1725</v>
      </c>
      <c r="H1623" s="42"/>
      <c r="I1623" s="42"/>
    </row>
    <row r="1624" spans="1:9" s="5" customFormat="1" ht="31.5" hidden="1" x14ac:dyDescent="0.25">
      <c r="A1624" s="34" t="s">
        <v>1642</v>
      </c>
      <c r="B1624" s="148" t="s">
        <v>1643</v>
      </c>
      <c r="C1624" s="36"/>
      <c r="D1624" s="55"/>
      <c r="E1624" s="32"/>
      <c r="F1624" s="33"/>
      <c r="G1624" s="41" t="s">
        <v>1725</v>
      </c>
      <c r="H1624" s="42"/>
      <c r="I1624" s="42"/>
    </row>
    <row r="1625" spans="1:9" s="5" customFormat="1" ht="94.5" hidden="1" x14ac:dyDescent="0.25">
      <c r="A1625" s="34"/>
      <c r="B1625" s="146" t="s">
        <v>1644</v>
      </c>
      <c r="C1625" s="36"/>
      <c r="D1625" s="55"/>
      <c r="E1625" s="32"/>
      <c r="F1625" s="33"/>
      <c r="G1625" s="41" t="s">
        <v>1725</v>
      </c>
      <c r="H1625" s="42"/>
      <c r="I1625" s="42"/>
    </row>
    <row r="1626" spans="1:9" s="5" customFormat="1" ht="31.5" hidden="1" x14ac:dyDescent="0.25">
      <c r="A1626" s="34"/>
      <c r="B1626" s="148"/>
      <c r="C1626" s="36"/>
      <c r="D1626" s="55"/>
      <c r="E1626" s="32"/>
      <c r="F1626" s="33"/>
      <c r="G1626" s="41" t="s">
        <v>1725</v>
      </c>
      <c r="H1626" s="42"/>
      <c r="I1626" s="42"/>
    </row>
    <row r="1627" spans="1:9" s="5" customFormat="1" ht="31.5" hidden="1" x14ac:dyDescent="0.25">
      <c r="A1627" s="34" t="s">
        <v>1645</v>
      </c>
      <c r="B1627" s="147" t="s">
        <v>1646</v>
      </c>
      <c r="C1627" s="36" t="s">
        <v>22</v>
      </c>
      <c r="D1627" s="55"/>
      <c r="E1627" s="32">
        <v>80.47</v>
      </c>
      <c r="F1627" s="33">
        <f>D1627*E1627</f>
        <v>0</v>
      </c>
      <c r="G1627" s="41" t="s">
        <v>1725</v>
      </c>
      <c r="H1627" s="42"/>
      <c r="I1627" s="42"/>
    </row>
    <row r="1628" spans="1:9" s="5" customFormat="1" ht="31.5" hidden="1" x14ac:dyDescent="0.25">
      <c r="A1628" s="34"/>
      <c r="B1628" s="147"/>
      <c r="C1628" s="36"/>
      <c r="D1628" s="55"/>
      <c r="E1628" s="32"/>
      <c r="F1628" s="33"/>
      <c r="G1628" s="41" t="s">
        <v>1725</v>
      </c>
      <c r="H1628" s="42"/>
      <c r="I1628" s="42"/>
    </row>
    <row r="1629" spans="1:9" s="5" customFormat="1" ht="31.5" hidden="1" x14ac:dyDescent="0.25">
      <c r="A1629" s="34" t="s">
        <v>1647</v>
      </c>
      <c r="B1629" s="147" t="s">
        <v>1648</v>
      </c>
      <c r="C1629" s="36" t="s">
        <v>22</v>
      </c>
      <c r="D1629" s="55"/>
      <c r="E1629" s="32">
        <v>125.98</v>
      </c>
      <c r="F1629" s="33">
        <f>D1629*E1629</f>
        <v>0</v>
      </c>
      <c r="G1629" s="41" t="s">
        <v>1725</v>
      </c>
      <c r="H1629" s="42"/>
      <c r="I1629" s="42"/>
    </row>
    <row r="1630" spans="1:9" s="5" customFormat="1" ht="31.5" hidden="1" x14ac:dyDescent="0.25">
      <c r="A1630" s="34"/>
      <c r="B1630" s="147"/>
      <c r="C1630" s="36"/>
      <c r="D1630" s="55"/>
      <c r="E1630" s="32"/>
      <c r="F1630" s="33"/>
      <c r="G1630" s="41" t="s">
        <v>1725</v>
      </c>
      <c r="H1630" s="42"/>
      <c r="I1630" s="42"/>
    </row>
    <row r="1631" spans="1:9" s="5" customFormat="1" ht="31.5" hidden="1" x14ac:dyDescent="0.25">
      <c r="A1631" s="34" t="s">
        <v>1649</v>
      </c>
      <c r="B1631" s="147" t="s">
        <v>1650</v>
      </c>
      <c r="C1631" s="36" t="s">
        <v>22</v>
      </c>
      <c r="D1631" s="55"/>
      <c r="E1631" s="32">
        <v>163.77000000000001</v>
      </c>
      <c r="F1631" s="33">
        <f>D1631*E1631</f>
        <v>0</v>
      </c>
      <c r="G1631" s="41" t="s">
        <v>1725</v>
      </c>
      <c r="H1631" s="42"/>
      <c r="I1631" s="42"/>
    </row>
    <row r="1632" spans="1:9" s="5" customFormat="1" ht="31.5" hidden="1" x14ac:dyDescent="0.25">
      <c r="A1632" s="34"/>
      <c r="B1632" s="147"/>
      <c r="C1632" s="36"/>
      <c r="D1632" s="55"/>
      <c r="E1632" s="32"/>
      <c r="F1632" s="33"/>
      <c r="G1632" s="41" t="s">
        <v>1725</v>
      </c>
      <c r="H1632" s="42"/>
      <c r="I1632" s="42"/>
    </row>
    <row r="1633" spans="1:9" s="5" customFormat="1" ht="31.5" hidden="1" x14ac:dyDescent="0.25">
      <c r="A1633" s="34" t="s">
        <v>1651</v>
      </c>
      <c r="B1633" s="147" t="s">
        <v>1652</v>
      </c>
      <c r="C1633" s="36" t="s">
        <v>22</v>
      </c>
      <c r="D1633" s="55"/>
      <c r="E1633" s="32">
        <v>176.17</v>
      </c>
      <c r="F1633" s="33">
        <f>D1633*E1633</f>
        <v>0</v>
      </c>
      <c r="G1633" s="41" t="s">
        <v>1725</v>
      </c>
      <c r="H1633" s="42"/>
      <c r="I1633" s="42"/>
    </row>
    <row r="1634" spans="1:9" s="5" customFormat="1" ht="31.5" hidden="1" x14ac:dyDescent="0.25">
      <c r="A1634" s="34"/>
      <c r="B1634" s="147"/>
      <c r="C1634" s="36"/>
      <c r="D1634" s="55"/>
      <c r="E1634" s="32"/>
      <c r="F1634" s="33"/>
      <c r="G1634" s="41" t="s">
        <v>1725</v>
      </c>
      <c r="H1634" s="42"/>
      <c r="I1634" s="42"/>
    </row>
    <row r="1635" spans="1:9" s="5" customFormat="1" ht="31.5" hidden="1" x14ac:dyDescent="0.25">
      <c r="A1635" s="34" t="s">
        <v>1653</v>
      </c>
      <c r="B1635" s="147" t="s">
        <v>1654</v>
      </c>
      <c r="C1635" s="36" t="s">
        <v>22</v>
      </c>
      <c r="D1635" s="55"/>
      <c r="E1635" s="32">
        <v>231.54</v>
      </c>
      <c r="F1635" s="33">
        <f>D1635*E1635</f>
        <v>0</v>
      </c>
      <c r="G1635" s="41" t="s">
        <v>1725</v>
      </c>
      <c r="H1635" s="42"/>
      <c r="I1635" s="42"/>
    </row>
    <row r="1636" spans="1:9" s="5" customFormat="1" ht="31.5" hidden="1" x14ac:dyDescent="0.25">
      <c r="A1636" s="34"/>
      <c r="B1636" s="147"/>
      <c r="C1636" s="36"/>
      <c r="D1636" s="55"/>
      <c r="E1636" s="32"/>
      <c r="F1636" s="33"/>
      <c r="G1636" s="41" t="s">
        <v>1725</v>
      </c>
      <c r="H1636" s="42"/>
      <c r="I1636" s="42"/>
    </row>
    <row r="1637" spans="1:9" s="5" customFormat="1" ht="31.5" hidden="1" x14ac:dyDescent="0.25">
      <c r="A1637" s="34" t="s">
        <v>1655</v>
      </c>
      <c r="B1637" s="147" t="s">
        <v>1656</v>
      </c>
      <c r="C1637" s="36" t="s">
        <v>22</v>
      </c>
      <c r="D1637" s="55"/>
      <c r="E1637" s="32">
        <v>318.55</v>
      </c>
      <c r="F1637" s="33">
        <f>D1637*E1637</f>
        <v>0</v>
      </c>
      <c r="G1637" s="41" t="s">
        <v>1725</v>
      </c>
      <c r="H1637" s="42"/>
      <c r="I1637" s="42"/>
    </row>
    <row r="1638" spans="1:9" s="5" customFormat="1" ht="31.5" hidden="1" x14ac:dyDescent="0.25">
      <c r="A1638" s="34"/>
      <c r="B1638" s="35"/>
      <c r="C1638" s="36"/>
      <c r="D1638" s="55"/>
      <c r="E1638" s="32"/>
      <c r="F1638" s="33"/>
      <c r="G1638" s="41" t="s">
        <v>1725</v>
      </c>
      <c r="H1638" s="42"/>
      <c r="I1638" s="42"/>
    </row>
    <row r="1639" spans="1:9" s="5" customFormat="1" ht="31.5" hidden="1" x14ac:dyDescent="0.25">
      <c r="A1639" s="34" t="s">
        <v>1657</v>
      </c>
      <c r="B1639" s="38" t="s">
        <v>1658</v>
      </c>
      <c r="C1639" s="36" t="s">
        <v>7</v>
      </c>
      <c r="D1639" s="55"/>
      <c r="E1639" s="32">
        <v>29.27</v>
      </c>
      <c r="F1639" s="33">
        <f>D1639*E1639</f>
        <v>0</v>
      </c>
      <c r="G1639" s="41" t="s">
        <v>1725</v>
      </c>
      <c r="H1639" s="42"/>
      <c r="I1639" s="42"/>
    </row>
    <row r="1640" spans="1:9" s="5" customFormat="1" ht="47.25" hidden="1" x14ac:dyDescent="0.25">
      <c r="A1640" s="34"/>
      <c r="B1640" s="35" t="s">
        <v>1659</v>
      </c>
      <c r="C1640" s="36"/>
      <c r="D1640" s="55"/>
      <c r="E1640" s="32"/>
      <c r="F1640" s="33"/>
      <c r="G1640" s="41" t="s">
        <v>1725</v>
      </c>
      <c r="H1640" s="42"/>
      <c r="I1640" s="42"/>
    </row>
    <row r="1641" spans="1:9" s="5" customFormat="1" ht="31.5" hidden="1" x14ac:dyDescent="0.25">
      <c r="A1641" s="34"/>
      <c r="B1641" s="35"/>
      <c r="C1641" s="36"/>
      <c r="D1641" s="55"/>
      <c r="E1641" s="32"/>
      <c r="F1641" s="33"/>
      <c r="G1641" s="41" t="s">
        <v>1725</v>
      </c>
      <c r="H1641" s="42"/>
      <c r="I1641" s="42"/>
    </row>
    <row r="1642" spans="1:9" s="5" customFormat="1" ht="31.5" hidden="1" x14ac:dyDescent="0.25">
      <c r="A1642" s="34" t="s">
        <v>1660</v>
      </c>
      <c r="B1642" s="38" t="s">
        <v>1661</v>
      </c>
      <c r="C1642" s="36" t="s">
        <v>7</v>
      </c>
      <c r="D1642" s="55"/>
      <c r="E1642" s="32">
        <v>40.340000000000003</v>
      </c>
      <c r="F1642" s="33">
        <f>D1642*E1642</f>
        <v>0</v>
      </c>
      <c r="G1642" s="41" t="s">
        <v>1725</v>
      </c>
      <c r="H1642" s="42"/>
      <c r="I1642" s="42"/>
    </row>
    <row r="1643" spans="1:9" s="5" customFormat="1" ht="47.25" hidden="1" x14ac:dyDescent="0.25">
      <c r="A1643" s="34"/>
      <c r="B1643" s="35" t="s">
        <v>1662</v>
      </c>
      <c r="C1643" s="36"/>
      <c r="D1643" s="55"/>
      <c r="E1643" s="32"/>
      <c r="F1643" s="33"/>
      <c r="G1643" s="41" t="s">
        <v>1725</v>
      </c>
      <c r="H1643" s="42"/>
      <c r="I1643" s="42"/>
    </row>
    <row r="1644" spans="1:9" s="5" customFormat="1" ht="31.5" hidden="1" x14ac:dyDescent="0.25">
      <c r="A1644" s="34"/>
      <c r="B1644" s="35"/>
      <c r="C1644" s="36"/>
      <c r="D1644" s="55"/>
      <c r="E1644" s="32"/>
      <c r="F1644" s="33"/>
      <c r="G1644" s="41" t="s">
        <v>1725</v>
      </c>
      <c r="H1644" s="42"/>
      <c r="I1644" s="42"/>
    </row>
    <row r="1645" spans="1:9" s="5" customFormat="1" ht="31.5" hidden="1" x14ac:dyDescent="0.25">
      <c r="A1645" s="34" t="s">
        <v>1663</v>
      </c>
      <c r="B1645" s="38" t="s">
        <v>1664</v>
      </c>
      <c r="C1645" s="36" t="s">
        <v>7</v>
      </c>
      <c r="D1645" s="55"/>
      <c r="E1645" s="32">
        <v>48.23</v>
      </c>
      <c r="F1645" s="33">
        <f>D1645*E1645</f>
        <v>0</v>
      </c>
      <c r="G1645" s="41" t="s">
        <v>1725</v>
      </c>
      <c r="H1645" s="42"/>
      <c r="I1645" s="42"/>
    </row>
    <row r="1646" spans="1:9" s="5" customFormat="1" ht="47.25" hidden="1" x14ac:dyDescent="0.25">
      <c r="A1646" s="34"/>
      <c r="B1646" s="35" t="s">
        <v>1665</v>
      </c>
      <c r="C1646" s="36"/>
      <c r="D1646" s="55"/>
      <c r="E1646" s="32"/>
      <c r="F1646" s="33"/>
      <c r="G1646" s="41" t="s">
        <v>1725</v>
      </c>
      <c r="H1646" s="42"/>
      <c r="I1646" s="42"/>
    </row>
    <row r="1647" spans="1:9" s="5" customFormat="1" ht="31.5" hidden="1" x14ac:dyDescent="0.25">
      <c r="A1647" s="34"/>
      <c r="B1647" s="147"/>
      <c r="C1647" s="36"/>
      <c r="D1647" s="55"/>
      <c r="E1647" s="32"/>
      <c r="F1647" s="33"/>
      <c r="G1647" s="41" t="s">
        <v>1725</v>
      </c>
      <c r="H1647" s="42"/>
      <c r="I1647" s="42"/>
    </row>
    <row r="1648" spans="1:9" s="5" customFormat="1" ht="31.5" hidden="1" x14ac:dyDescent="0.25">
      <c r="A1648" s="34" t="s">
        <v>1666</v>
      </c>
      <c r="B1648" s="38" t="s">
        <v>1667</v>
      </c>
      <c r="C1648" s="36" t="s">
        <v>7</v>
      </c>
      <c r="D1648" s="55"/>
      <c r="E1648" s="32">
        <v>60.65</v>
      </c>
      <c r="F1648" s="33">
        <f>D1648*E1648</f>
        <v>0</v>
      </c>
      <c r="G1648" s="41" t="s">
        <v>1725</v>
      </c>
      <c r="H1648" s="42"/>
      <c r="I1648" s="42"/>
    </row>
    <row r="1649" spans="1:18" s="5" customFormat="1" ht="47.25" hidden="1" x14ac:dyDescent="0.25">
      <c r="A1649" s="34"/>
      <c r="B1649" s="35" t="s">
        <v>1668</v>
      </c>
      <c r="C1649" s="36"/>
      <c r="D1649" s="55"/>
      <c r="E1649" s="32"/>
      <c r="F1649" s="33"/>
      <c r="G1649" s="41" t="s">
        <v>1725</v>
      </c>
      <c r="H1649" s="42"/>
      <c r="I1649" s="42"/>
    </row>
    <row r="1650" spans="1:18" s="5" customFormat="1" ht="31.5" hidden="1" x14ac:dyDescent="0.25">
      <c r="A1650" s="34"/>
      <c r="B1650" s="147"/>
      <c r="C1650" s="36"/>
      <c r="D1650" s="55"/>
      <c r="E1650" s="32"/>
      <c r="F1650" s="33"/>
      <c r="G1650" s="41" t="s">
        <v>1725</v>
      </c>
      <c r="H1650" s="42"/>
      <c r="I1650" s="42"/>
    </row>
    <row r="1651" spans="1:18" s="5" customFormat="1" ht="31.5" hidden="1" x14ac:dyDescent="0.25">
      <c r="A1651" s="34" t="s">
        <v>1669</v>
      </c>
      <c r="B1651" s="147" t="s">
        <v>1670</v>
      </c>
      <c r="C1651" s="36" t="s">
        <v>7</v>
      </c>
      <c r="D1651" s="55"/>
      <c r="E1651" s="32">
        <v>75.33</v>
      </c>
      <c r="F1651" s="33">
        <f>D1651*E1651</f>
        <v>0</v>
      </c>
      <c r="G1651" s="41" t="s">
        <v>1725</v>
      </c>
      <c r="H1651" s="42"/>
      <c r="I1651" s="42"/>
    </row>
    <row r="1652" spans="1:18" s="5" customFormat="1" ht="47.25" hidden="1" x14ac:dyDescent="0.25">
      <c r="A1652" s="34"/>
      <c r="B1652" s="35" t="s">
        <v>1671</v>
      </c>
      <c r="C1652" s="36"/>
      <c r="D1652" s="55"/>
      <c r="E1652" s="32"/>
      <c r="F1652" s="33"/>
      <c r="G1652" s="41" t="s">
        <v>1725</v>
      </c>
      <c r="H1652" s="42"/>
      <c r="I1652" s="42"/>
    </row>
    <row r="1653" spans="1:18" s="5" customFormat="1" ht="31.5" hidden="1" x14ac:dyDescent="0.25">
      <c r="A1653" s="34"/>
      <c r="B1653" s="147"/>
      <c r="C1653" s="36"/>
      <c r="D1653" s="55"/>
      <c r="E1653" s="32"/>
      <c r="F1653" s="33"/>
      <c r="G1653" s="41" t="s">
        <v>1725</v>
      </c>
      <c r="H1653" s="42"/>
      <c r="I1653" s="42"/>
    </row>
    <row r="1654" spans="1:18" s="5" customFormat="1" ht="31.5" hidden="1" x14ac:dyDescent="0.25">
      <c r="A1654" s="34" t="s">
        <v>1672</v>
      </c>
      <c r="B1654" s="147" t="s">
        <v>1673</v>
      </c>
      <c r="C1654" s="36" t="s">
        <v>7</v>
      </c>
      <c r="D1654" s="55"/>
      <c r="E1654" s="32">
        <v>135.69999999999999</v>
      </c>
      <c r="F1654" s="33">
        <f>D1654*E1654</f>
        <v>0</v>
      </c>
      <c r="G1654" s="41" t="s">
        <v>1725</v>
      </c>
      <c r="H1654" s="42"/>
      <c r="I1654" s="42"/>
    </row>
    <row r="1655" spans="1:18" s="5" customFormat="1" ht="47.25" hidden="1" x14ac:dyDescent="0.25">
      <c r="A1655" s="34"/>
      <c r="B1655" s="35" t="s">
        <v>1674</v>
      </c>
      <c r="C1655" s="36"/>
      <c r="D1655" s="55"/>
      <c r="E1655" s="32"/>
      <c r="F1655" s="33"/>
      <c r="G1655" s="41" t="s">
        <v>1725</v>
      </c>
      <c r="H1655" s="42"/>
      <c r="I1655" s="42"/>
    </row>
    <row r="1656" spans="1:18" s="5" customFormat="1" ht="31.5" hidden="1" x14ac:dyDescent="0.25">
      <c r="A1656" s="34"/>
      <c r="B1656" s="147"/>
      <c r="C1656" s="36"/>
      <c r="D1656" s="55"/>
      <c r="E1656" s="32"/>
      <c r="F1656" s="33"/>
      <c r="G1656" s="41" t="s">
        <v>1725</v>
      </c>
      <c r="H1656" s="42"/>
      <c r="I1656" s="42"/>
    </row>
    <row r="1657" spans="1:18" s="5" customFormat="1" ht="31.5" hidden="1" x14ac:dyDescent="0.25">
      <c r="A1657" s="34" t="s">
        <v>1675</v>
      </c>
      <c r="B1657" s="148" t="s">
        <v>1676</v>
      </c>
      <c r="C1657" s="36"/>
      <c r="D1657" s="55"/>
      <c r="E1657" s="32"/>
      <c r="F1657" s="33"/>
      <c r="G1657" s="41" t="s">
        <v>1725</v>
      </c>
      <c r="H1657" s="42"/>
      <c r="I1657" s="42"/>
    </row>
    <row r="1658" spans="1:18" s="5" customFormat="1" ht="31.5" hidden="1" x14ac:dyDescent="0.25">
      <c r="A1658" s="34" t="s">
        <v>1677</v>
      </c>
      <c r="B1658" s="147" t="s">
        <v>1678</v>
      </c>
      <c r="C1658" s="36" t="s">
        <v>7</v>
      </c>
      <c r="D1658" s="55"/>
      <c r="E1658" s="32">
        <v>1079.3599999999999</v>
      </c>
      <c r="F1658" s="33">
        <f>D1658*E1658</f>
        <v>0</v>
      </c>
      <c r="G1658" s="41" t="s">
        <v>1725</v>
      </c>
      <c r="H1658" s="42"/>
      <c r="I1658" s="42"/>
      <c r="J1658" s="213"/>
      <c r="K1658" s="214"/>
      <c r="L1658" s="214"/>
      <c r="M1658" s="214"/>
      <c r="N1658" s="214"/>
      <c r="O1658" s="214"/>
      <c r="P1658" s="214"/>
      <c r="Q1658" s="214"/>
      <c r="R1658" s="214"/>
    </row>
    <row r="1659" spans="1:18" s="5" customFormat="1" ht="110.25" hidden="1" x14ac:dyDescent="0.25">
      <c r="A1659" s="34"/>
      <c r="B1659" s="146" t="s">
        <v>1679</v>
      </c>
      <c r="C1659" s="36"/>
      <c r="D1659" s="55"/>
      <c r="E1659" s="32"/>
      <c r="F1659" s="33"/>
      <c r="G1659" s="41" t="s">
        <v>1725</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1725</v>
      </c>
      <c r="H1660" s="42"/>
      <c r="I1660" s="42"/>
    </row>
    <row r="1661" spans="1:18" s="5" customFormat="1" ht="47.25" hidden="1" x14ac:dyDescent="0.25">
      <c r="A1661" s="34" t="s">
        <v>1680</v>
      </c>
      <c r="B1661" s="147" t="s">
        <v>1681</v>
      </c>
      <c r="C1661" s="36" t="s">
        <v>7</v>
      </c>
      <c r="D1661" s="55"/>
      <c r="E1661" s="32">
        <v>446.91</v>
      </c>
      <c r="F1661" s="33">
        <f>D1661*E1661</f>
        <v>0</v>
      </c>
      <c r="G1661" s="41" t="s">
        <v>1725</v>
      </c>
      <c r="H1661" s="42"/>
      <c r="I1661" s="42"/>
    </row>
    <row r="1662" spans="1:18" s="5" customFormat="1" ht="110.25" hidden="1" x14ac:dyDescent="0.25">
      <c r="A1662" s="34"/>
      <c r="B1662" s="146" t="s">
        <v>1682</v>
      </c>
      <c r="C1662" s="36"/>
      <c r="D1662" s="55"/>
      <c r="E1662" s="32"/>
      <c r="F1662" s="33"/>
      <c r="G1662" s="41" t="s">
        <v>1725</v>
      </c>
      <c r="H1662" s="42"/>
      <c r="I1662" s="42"/>
    </row>
    <row r="1663" spans="1:18" s="5" customFormat="1" ht="31.5" hidden="1" x14ac:dyDescent="0.25">
      <c r="A1663" s="34"/>
      <c r="B1663" s="146"/>
      <c r="C1663" s="36"/>
      <c r="D1663" s="55"/>
      <c r="E1663" s="32"/>
      <c r="F1663" s="33"/>
      <c r="G1663" s="41" t="s">
        <v>1725</v>
      </c>
      <c r="H1663" s="42"/>
      <c r="I1663" s="42"/>
    </row>
    <row r="1664" spans="1:18" s="5" customFormat="1" ht="31.5" hidden="1" x14ac:dyDescent="0.25">
      <c r="A1664" s="34" t="s">
        <v>1683</v>
      </c>
      <c r="B1664" s="147" t="s">
        <v>1684</v>
      </c>
      <c r="C1664" s="36" t="s">
        <v>7</v>
      </c>
      <c r="D1664" s="55"/>
      <c r="E1664" s="32">
        <v>906.55</v>
      </c>
      <c r="F1664" s="33">
        <f>D1664*E1664</f>
        <v>0</v>
      </c>
      <c r="G1664" s="41" t="s">
        <v>1725</v>
      </c>
      <c r="H1664" s="42"/>
      <c r="I1664" s="42"/>
    </row>
    <row r="1665" spans="1:9" s="5" customFormat="1" ht="62.25" hidden="1" customHeight="1" x14ac:dyDescent="0.25">
      <c r="A1665" s="34"/>
      <c r="B1665" s="146" t="s">
        <v>1685</v>
      </c>
      <c r="C1665" s="36"/>
      <c r="D1665" s="55"/>
      <c r="E1665" s="32"/>
      <c r="F1665" s="33"/>
      <c r="G1665" s="41" t="s">
        <v>1725</v>
      </c>
      <c r="H1665" s="42"/>
      <c r="I1665" s="42"/>
    </row>
    <row r="1666" spans="1:9" s="5" customFormat="1" ht="31.5" hidden="1" x14ac:dyDescent="0.25">
      <c r="A1666" s="34"/>
      <c r="B1666" s="146"/>
      <c r="C1666" s="36"/>
      <c r="D1666" s="55"/>
      <c r="E1666" s="32"/>
      <c r="F1666" s="33"/>
      <c r="G1666" s="41" t="s">
        <v>1725</v>
      </c>
      <c r="H1666" s="42"/>
      <c r="I1666" s="42"/>
    </row>
    <row r="1667" spans="1:9" s="5" customFormat="1" ht="31.5" hidden="1" x14ac:dyDescent="0.25">
      <c r="A1667" s="34" t="s">
        <v>1686</v>
      </c>
      <c r="B1667" s="147" t="s">
        <v>1687</v>
      </c>
      <c r="C1667" s="36" t="s">
        <v>7</v>
      </c>
      <c r="D1667" s="55"/>
      <c r="E1667" s="32">
        <v>333.12</v>
      </c>
      <c r="F1667" s="33">
        <f>D1667*E1667</f>
        <v>0</v>
      </c>
      <c r="G1667" s="41" t="s">
        <v>1725</v>
      </c>
      <c r="H1667" s="42"/>
      <c r="I1667" s="42"/>
    </row>
    <row r="1668" spans="1:9" s="5" customFormat="1" ht="62.25" hidden="1" customHeight="1" x14ac:dyDescent="0.25">
      <c r="A1668" s="34"/>
      <c r="B1668" s="146" t="s">
        <v>1688</v>
      </c>
      <c r="C1668" s="36"/>
      <c r="D1668" s="55"/>
      <c r="E1668" s="32"/>
      <c r="F1668" s="33"/>
      <c r="G1668" s="41" t="s">
        <v>1725</v>
      </c>
      <c r="H1668" s="42"/>
      <c r="I1668" s="42"/>
    </row>
    <row r="1669" spans="1:9" s="5" customFormat="1" ht="31.5" hidden="1" x14ac:dyDescent="0.25">
      <c r="A1669" s="34"/>
      <c r="B1669" s="146"/>
      <c r="C1669" s="36"/>
      <c r="D1669" s="55"/>
      <c r="E1669" s="32"/>
      <c r="F1669" s="33"/>
      <c r="G1669" s="41" t="s">
        <v>1725</v>
      </c>
      <c r="H1669" s="42"/>
      <c r="I1669" s="42"/>
    </row>
    <row r="1670" spans="1:9" s="5" customFormat="1" ht="31.5" hidden="1" x14ac:dyDescent="0.25">
      <c r="A1670" s="46" t="s">
        <v>1689</v>
      </c>
      <c r="B1670" s="151" t="s">
        <v>1690</v>
      </c>
      <c r="C1670" s="80" t="s">
        <v>7</v>
      </c>
      <c r="D1670" s="55"/>
      <c r="E1670" s="32">
        <v>2151.33</v>
      </c>
      <c r="F1670" s="33">
        <f>D1670*E1670</f>
        <v>0</v>
      </c>
      <c r="G1670" s="41" t="s">
        <v>1725</v>
      </c>
      <c r="H1670" s="42"/>
      <c r="I1670" s="42"/>
    </row>
    <row r="1671" spans="1:9" s="5" customFormat="1" ht="94.5" hidden="1" x14ac:dyDescent="0.25">
      <c r="A1671" s="46"/>
      <c r="B1671" s="150" t="s">
        <v>1691</v>
      </c>
      <c r="C1671" s="80"/>
      <c r="D1671" s="55"/>
      <c r="E1671" s="32"/>
      <c r="F1671" s="33"/>
      <c r="G1671" s="41" t="s">
        <v>1725</v>
      </c>
      <c r="H1671" s="42"/>
      <c r="I1671" s="42"/>
    </row>
    <row r="1672" spans="1:9" s="5" customFormat="1" ht="31.5" hidden="1" x14ac:dyDescent="0.25">
      <c r="A1672" s="34"/>
      <c r="B1672" s="146"/>
      <c r="C1672" s="36"/>
      <c r="D1672" s="55"/>
      <c r="E1672" s="32"/>
      <c r="F1672" s="33"/>
      <c r="G1672" s="41" t="s">
        <v>1725</v>
      </c>
      <c r="H1672" s="42"/>
      <c r="I1672" s="42"/>
    </row>
    <row r="1673" spans="1:9" s="5" customFormat="1" ht="31.5" hidden="1" x14ac:dyDescent="0.25">
      <c r="A1673" s="46" t="s">
        <v>1692</v>
      </c>
      <c r="B1673" s="151" t="s">
        <v>1693</v>
      </c>
      <c r="C1673" s="80" t="s">
        <v>7</v>
      </c>
      <c r="D1673" s="55"/>
      <c r="E1673" s="32">
        <v>2599.08</v>
      </c>
      <c r="F1673" s="33">
        <f>D1673*E1673</f>
        <v>0</v>
      </c>
      <c r="G1673" s="41" t="s">
        <v>1725</v>
      </c>
      <c r="H1673" s="42"/>
      <c r="I1673" s="42"/>
    </row>
    <row r="1674" spans="1:9" s="5" customFormat="1" ht="94.5" hidden="1" x14ac:dyDescent="0.25">
      <c r="A1674" s="46"/>
      <c r="B1674" s="150" t="s">
        <v>1694</v>
      </c>
      <c r="C1674" s="80"/>
      <c r="D1674" s="55"/>
      <c r="E1674" s="32"/>
      <c r="F1674" s="33"/>
      <c r="G1674" s="41" t="s">
        <v>1725</v>
      </c>
      <c r="H1674" s="42"/>
      <c r="I1674" s="42"/>
    </row>
    <row r="1675" spans="1:9" s="5" customFormat="1" ht="31.5" hidden="1" x14ac:dyDescent="0.25">
      <c r="A1675" s="34"/>
      <c r="B1675" s="146"/>
      <c r="C1675" s="36"/>
      <c r="D1675" s="55"/>
      <c r="E1675" s="32"/>
      <c r="F1675" s="33"/>
      <c r="G1675" s="41" t="s">
        <v>1725</v>
      </c>
      <c r="H1675" s="42"/>
      <c r="I1675" s="42"/>
    </row>
    <row r="1676" spans="1:9" s="5" customFormat="1" ht="31.5" hidden="1" x14ac:dyDescent="0.25">
      <c r="A1676" s="46" t="s">
        <v>1695</v>
      </c>
      <c r="B1676" s="151" t="s">
        <v>1696</v>
      </c>
      <c r="C1676" s="80" t="s">
        <v>7</v>
      </c>
      <c r="D1676" s="55"/>
      <c r="E1676" s="32">
        <v>638.05999999999995</v>
      </c>
      <c r="F1676" s="33">
        <f>D1676*E1676</f>
        <v>0</v>
      </c>
      <c r="G1676" s="41" t="s">
        <v>1725</v>
      </c>
      <c r="H1676" s="42"/>
      <c r="I1676" s="42"/>
    </row>
    <row r="1677" spans="1:9" s="5" customFormat="1" ht="183" hidden="1" customHeight="1" x14ac:dyDescent="0.25">
      <c r="A1677" s="34"/>
      <c r="B1677" s="150" t="s">
        <v>1697</v>
      </c>
      <c r="C1677" s="36"/>
      <c r="D1677" s="55"/>
      <c r="E1677" s="32"/>
      <c r="F1677" s="33"/>
      <c r="G1677" s="41" t="s">
        <v>1725</v>
      </c>
      <c r="H1677" s="42"/>
      <c r="I1677" s="42"/>
    </row>
    <row r="1678" spans="1:9" s="5" customFormat="1" ht="31.5" hidden="1" x14ac:dyDescent="0.25">
      <c r="A1678" s="34"/>
      <c r="B1678" s="146"/>
      <c r="C1678" s="36"/>
      <c r="D1678" s="55"/>
      <c r="E1678" s="32"/>
      <c r="F1678" s="33"/>
      <c r="G1678" s="41" t="s">
        <v>1725</v>
      </c>
      <c r="H1678" s="42"/>
      <c r="I1678" s="42"/>
    </row>
    <row r="1679" spans="1:9" s="5" customFormat="1" ht="18" customHeight="1" x14ac:dyDescent="0.25">
      <c r="A1679" s="141"/>
      <c r="B1679" s="142"/>
      <c r="C1679" s="218" t="s">
        <v>60</v>
      </c>
      <c r="D1679" s="217"/>
      <c r="E1679" s="217"/>
      <c r="F1679" s="56">
        <f>SUM(F1528:F1678)</f>
        <v>0</v>
      </c>
      <c r="G1679" s="41"/>
      <c r="H1679" s="42"/>
      <c r="I1679" s="42"/>
    </row>
    <row r="1680" spans="1:9" s="4" customFormat="1" ht="18.75" customHeight="1" x14ac:dyDescent="0.2">
      <c r="A1680" s="153"/>
      <c r="B1680" s="154"/>
      <c r="C1680" s="225" t="s">
        <v>1698</v>
      </c>
      <c r="D1680" s="226"/>
      <c r="E1680" s="227"/>
      <c r="F1680" s="56">
        <f>+F1527+F1509+F1478+F1401+F1338+F1290+F1242+F1225+F1124+F1088+F1046+F1006+F939+F690+F628+F459+F317+F288+F251+F190+F162+F44+F1679</f>
        <v>0</v>
      </c>
      <c r="G1680" s="41"/>
      <c r="H1680" s="42"/>
      <c r="I1680" s="42"/>
    </row>
    <row r="1681" spans="1:17" s="4" customFormat="1" ht="18.75" customHeight="1" x14ac:dyDescent="0.2">
      <c r="A1681" s="153"/>
      <c r="B1681" s="155"/>
      <c r="C1681" s="201">
        <f>IF(+D3=2%,20.94%,IF(D3=3%,21.58%,IF(D3=4%,22.23%,IF(D3=5%,22.88%,0))))</f>
        <v>0.2094</v>
      </c>
      <c r="D1681" s="225" t="s">
        <v>1699</v>
      </c>
      <c r="E1681" s="227"/>
      <c r="F1681" s="202">
        <f>F1680*C1681</f>
        <v>0</v>
      </c>
      <c r="G1681" s="41"/>
      <c r="H1681" s="42"/>
      <c r="I1681" s="42"/>
    </row>
    <row r="1682" spans="1:17" s="4" customFormat="1" ht="18.75" customHeight="1" x14ac:dyDescent="0.2">
      <c r="A1682" s="153"/>
      <c r="B1682" s="155"/>
      <c r="C1682" s="225" t="s">
        <v>1700</v>
      </c>
      <c r="D1682" s="226"/>
      <c r="E1682" s="227"/>
      <c r="F1682" s="156">
        <f>SUM(F1680:F1681)</f>
        <v>0</v>
      </c>
      <c r="G1682" s="178"/>
      <c r="H1682" s="179"/>
      <c r="I1682" s="179"/>
    </row>
    <row r="1683" spans="1:17" ht="30" customHeight="1" x14ac:dyDescent="0.25">
      <c r="A1683" s="218" t="s">
        <v>1701</v>
      </c>
      <c r="B1683" s="217"/>
      <c r="C1683" s="217"/>
      <c r="D1683" s="217"/>
      <c r="E1683" s="217"/>
      <c r="F1683" s="228"/>
      <c r="G1683" s="157"/>
      <c r="H1683" s="184" t="s">
        <v>1702</v>
      </c>
      <c r="I1683" s="185" t="s">
        <v>1703</v>
      </c>
      <c r="J1683" s="229"/>
      <c r="K1683" s="229"/>
      <c r="L1683" s="229"/>
      <c r="M1683" s="229"/>
      <c r="N1683" s="229"/>
      <c r="O1683" s="229"/>
      <c r="P1683" s="229"/>
      <c r="Q1683" s="229"/>
    </row>
    <row r="1684" spans="1:17" s="7" customFormat="1" ht="77.25" customHeight="1" x14ac:dyDescent="0.25">
      <c r="A1684" s="230" t="s">
        <v>1721</v>
      </c>
      <c r="B1684" s="231"/>
      <c r="C1684" s="231"/>
      <c r="D1684" s="231"/>
      <c r="E1684" s="232" t="s">
        <v>1722</v>
      </c>
      <c r="F1684" s="232"/>
      <c r="G1684" s="157"/>
      <c r="H1684" s="158" t="s">
        <v>1704</v>
      </c>
      <c r="I1684" s="166">
        <v>44754</v>
      </c>
      <c r="J1684" s="167"/>
    </row>
    <row r="1685" spans="1:17" s="7" customFormat="1" ht="95.25" customHeight="1" x14ac:dyDescent="0.25">
      <c r="A1685" s="233" t="s">
        <v>1705</v>
      </c>
      <c r="B1685" s="234"/>
      <c r="C1685" s="234"/>
      <c r="D1685" s="235"/>
      <c r="E1685" s="236"/>
      <c r="F1685" s="23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 ref="A1683:F1683"/>
    <mergeCell ref="J1683:Q1683"/>
    <mergeCell ref="A1684:D1684"/>
    <mergeCell ref="E1684:F1684"/>
    <mergeCell ref="A1685:D1685"/>
    <mergeCell ref="E1685:F1685"/>
    <mergeCell ref="J1658:R1658"/>
    <mergeCell ref="C1679:E1679"/>
    <mergeCell ref="C1680:E1680"/>
    <mergeCell ref="D1681:E1681"/>
    <mergeCell ref="C1682:E1682"/>
    <mergeCell ref="C1509:E1509"/>
    <mergeCell ref="C1046:E1046"/>
    <mergeCell ref="C1088:E1088"/>
    <mergeCell ref="C1124:E1124"/>
    <mergeCell ref="C1225:E1225"/>
    <mergeCell ref="C1242:E1242"/>
    <mergeCell ref="J1289:O1289"/>
    <mergeCell ref="J1211:P1218"/>
    <mergeCell ref="C459:E459"/>
    <mergeCell ref="C628:E628"/>
    <mergeCell ref="C690:E690"/>
    <mergeCell ref="C939:E939"/>
    <mergeCell ref="C1006:E1006"/>
    <mergeCell ref="J1009:M1009"/>
    <mergeCell ref="J341:M341"/>
    <mergeCell ref="D4:E4"/>
    <mergeCell ref="G4:I4"/>
    <mergeCell ref="G5:I5"/>
    <mergeCell ref="J8:T8"/>
    <mergeCell ref="C44:E44"/>
    <mergeCell ref="C162:E162"/>
    <mergeCell ref="C190:E190"/>
    <mergeCell ref="C251:E251"/>
    <mergeCell ref="J274:M274"/>
    <mergeCell ref="C288:E288"/>
    <mergeCell ref="C317:E317"/>
    <mergeCell ref="B1:I1"/>
    <mergeCell ref="A2:B2"/>
    <mergeCell ref="C2:D2"/>
    <mergeCell ref="G2:I2"/>
    <mergeCell ref="A3:B3"/>
    <mergeCell ref="F3:I3"/>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4"/>
  <sheetViews>
    <sheetView tabSelected="1" zoomScale="60" zoomScaleNormal="60" zoomScaleSheetLayoutView="100" workbookViewId="0">
      <selection activeCell="A34" sqref="A34:AD34"/>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0" t="s">
        <v>1706</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2"/>
    </row>
    <row r="2" spans="1:30" ht="15.75" x14ac:dyDescent="0.25">
      <c r="A2" s="1"/>
      <c r="B2" s="244" t="s">
        <v>1737</v>
      </c>
      <c r="C2" s="245"/>
      <c r="D2" s="245"/>
      <c r="E2" s="245"/>
      <c r="F2" s="245"/>
      <c r="G2" s="245"/>
      <c r="H2" s="245"/>
      <c r="I2" s="246"/>
      <c r="J2" s="244" t="s">
        <v>1734</v>
      </c>
      <c r="K2" s="245"/>
      <c r="L2" s="245"/>
      <c r="M2" s="245"/>
      <c r="N2" s="245"/>
      <c r="O2" s="245"/>
      <c r="P2" s="245"/>
      <c r="Q2" s="245"/>
      <c r="R2" s="245"/>
      <c r="S2" s="245"/>
      <c r="T2" s="245"/>
      <c r="U2" s="245"/>
      <c r="V2" s="245"/>
      <c r="W2" s="245"/>
      <c r="X2" s="245"/>
      <c r="Y2" s="245"/>
      <c r="Z2" s="245"/>
      <c r="AA2" s="245"/>
      <c r="AB2" s="245"/>
      <c r="AC2" s="245"/>
      <c r="AD2" s="246"/>
    </row>
    <row r="3" spans="1:30" ht="15.75" x14ac:dyDescent="0.25">
      <c r="A3" s="1"/>
      <c r="B3" s="244" t="s">
        <v>1733</v>
      </c>
      <c r="C3" s="245"/>
      <c r="D3" s="245"/>
      <c r="E3" s="245"/>
      <c r="F3" s="245"/>
      <c r="G3" s="245"/>
      <c r="H3" s="245"/>
      <c r="I3" s="246"/>
      <c r="J3" s="244" t="s">
        <v>1738</v>
      </c>
      <c r="K3" s="245"/>
      <c r="L3" s="245"/>
      <c r="M3" s="245"/>
      <c r="N3" s="245"/>
      <c r="O3" s="245"/>
      <c r="P3" s="245"/>
      <c r="Q3" s="245"/>
      <c r="R3" s="245"/>
      <c r="S3" s="245"/>
      <c r="T3" s="245"/>
      <c r="U3" s="245"/>
      <c r="V3" s="245"/>
      <c r="W3" s="245"/>
      <c r="X3" s="245"/>
      <c r="Y3" s="245"/>
      <c r="Z3" s="245"/>
      <c r="AA3" s="245"/>
      <c r="AB3" s="245"/>
      <c r="AC3" s="245"/>
      <c r="AD3" s="246"/>
    </row>
    <row r="4" spans="1:30" ht="15.75" x14ac:dyDescent="0.25">
      <c r="A4" s="175"/>
      <c r="B4" s="244" t="s">
        <v>1739</v>
      </c>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6"/>
    </row>
    <row r="5" spans="1:30" x14ac:dyDescent="0.25">
      <c r="A5" s="256" t="s">
        <v>5</v>
      </c>
      <c r="B5" s="248" t="s">
        <v>6</v>
      </c>
      <c r="C5" s="257" t="s">
        <v>1707</v>
      </c>
      <c r="D5" s="258" t="s">
        <v>1708</v>
      </c>
      <c r="E5" s="247" t="s">
        <v>1709</v>
      </c>
      <c r="F5" s="248" t="s">
        <v>1710</v>
      </c>
      <c r="G5" s="248"/>
      <c r="H5" s="248" t="s">
        <v>1711</v>
      </c>
      <c r="I5" s="248"/>
      <c r="J5" s="248" t="s">
        <v>1712</v>
      </c>
      <c r="K5" s="248"/>
      <c r="L5" s="248" t="s">
        <v>1713</v>
      </c>
      <c r="M5" s="248"/>
      <c r="N5" s="248" t="s">
        <v>1714</v>
      </c>
      <c r="O5" s="248"/>
      <c r="P5" s="248" t="s">
        <v>1715</v>
      </c>
      <c r="Q5" s="248"/>
      <c r="R5" s="248" t="s">
        <v>1726</v>
      </c>
      <c r="S5" s="248"/>
      <c r="T5" s="248" t="s">
        <v>1727</v>
      </c>
      <c r="U5" s="248"/>
      <c r="V5" s="248" t="s">
        <v>1728</v>
      </c>
      <c r="W5" s="248"/>
      <c r="X5" s="248" t="s">
        <v>1729</v>
      </c>
      <c r="Y5" s="248"/>
      <c r="Z5" s="248" t="s">
        <v>1730</v>
      </c>
      <c r="AA5" s="248"/>
      <c r="AB5" s="248" t="s">
        <v>1731</v>
      </c>
      <c r="AC5" s="248"/>
      <c r="AD5" s="249" t="s">
        <v>1716</v>
      </c>
    </row>
    <row r="6" spans="1:30" x14ac:dyDescent="0.25">
      <c r="A6" s="256"/>
      <c r="B6" s="248"/>
      <c r="C6" s="257"/>
      <c r="D6" s="259"/>
      <c r="E6" s="247"/>
      <c r="F6" s="186" t="s">
        <v>1717</v>
      </c>
      <c r="G6" s="187" t="s">
        <v>1707</v>
      </c>
      <c r="H6" s="186" t="s">
        <v>1717</v>
      </c>
      <c r="I6" s="187" t="s">
        <v>1707</v>
      </c>
      <c r="J6" s="186" t="s">
        <v>1717</v>
      </c>
      <c r="K6" s="187" t="s">
        <v>1707</v>
      </c>
      <c r="L6" s="186" t="s">
        <v>1717</v>
      </c>
      <c r="M6" s="187" t="s">
        <v>1707</v>
      </c>
      <c r="N6" s="186" t="s">
        <v>1717</v>
      </c>
      <c r="O6" s="187" t="s">
        <v>1707</v>
      </c>
      <c r="P6" s="186" t="s">
        <v>1717</v>
      </c>
      <c r="Q6" s="187" t="s">
        <v>1707</v>
      </c>
      <c r="R6" s="186" t="s">
        <v>1717</v>
      </c>
      <c r="S6" s="187" t="s">
        <v>1707</v>
      </c>
      <c r="T6" s="186" t="s">
        <v>1717</v>
      </c>
      <c r="U6" s="187" t="s">
        <v>1707</v>
      </c>
      <c r="V6" s="186" t="s">
        <v>1717</v>
      </c>
      <c r="W6" s="187" t="s">
        <v>1707</v>
      </c>
      <c r="X6" s="186" t="s">
        <v>1717</v>
      </c>
      <c r="Y6" s="187" t="s">
        <v>1707</v>
      </c>
      <c r="Z6" s="186" t="s">
        <v>1717</v>
      </c>
      <c r="AA6" s="187" t="s">
        <v>1707</v>
      </c>
      <c r="AB6" s="186" t="s">
        <v>1717</v>
      </c>
      <c r="AC6" s="187" t="s">
        <v>1707</v>
      </c>
      <c r="AD6" s="249"/>
    </row>
    <row r="7" spans="1:30" x14ac:dyDescent="0.25">
      <c r="A7" s="188">
        <v>1</v>
      </c>
      <c r="B7" s="189" t="str">
        <f>'[1]CONVÊNIO-EM ---'!B6</f>
        <v>INSTALAÇÃO DOS SERVIÇOS DE ENGENHARIA</v>
      </c>
      <c r="C7" s="190">
        <f>'PLANILHA CONVÊNIO'!$F44</f>
        <v>0</v>
      </c>
      <c r="D7" s="190">
        <f>C7*(1+'PLANILHA CONVÊNIO'!$C$1681)</f>
        <v>0</v>
      </c>
      <c r="E7" s="191" t="e">
        <f t="shared" ref="E7:E29" si="0">D7/$D$31</f>
        <v>#DIV/0!</v>
      </c>
      <c r="F7" s="192">
        <v>1</v>
      </c>
      <c r="G7" s="190">
        <f t="shared" ref="G7:G29" si="1">D7*F7</f>
        <v>0</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0</v>
      </c>
    </row>
    <row r="8" spans="1:30" x14ac:dyDescent="0.25">
      <c r="A8" s="193">
        <v>2</v>
      </c>
      <c r="B8" s="194" t="str">
        <f>'[1]CONVÊNIO-EM ---'!B33</f>
        <v>DEMOLIÇÕES E REMOÇÕES</v>
      </c>
      <c r="C8" s="190">
        <f>'PLANILHA CONVÊNIO'!F162</f>
        <v>0</v>
      </c>
      <c r="D8" s="190">
        <f>C8*(1+'PLANILHA CONVÊNIO'!$C$1681)</f>
        <v>0</v>
      </c>
      <c r="E8" s="191" t="e">
        <f t="shared" si="0"/>
        <v>#DIV/0!</v>
      </c>
      <c r="F8" s="195">
        <v>1</v>
      </c>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0</v>
      </c>
      <c r="D9" s="190">
        <f>C9*(1+'PLANILHA CONVÊNIO'!$C$1681)</f>
        <v>0</v>
      </c>
      <c r="E9" s="191" t="e">
        <f t="shared" si="0"/>
        <v>#DIV/0!</v>
      </c>
      <c r="F9" s="195">
        <v>1</v>
      </c>
      <c r="G9" s="190">
        <f t="shared" si="1"/>
        <v>0</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0</v>
      </c>
    </row>
    <row r="10" spans="1:30" x14ac:dyDescent="0.25">
      <c r="A10" s="193">
        <v>4</v>
      </c>
      <c r="B10" s="194" t="str">
        <f>'[1]CONVÊNIO-EM ---'!B132</f>
        <v>SONDAGEM, FUNDAÇÕES, MUROS E CONTENÇÕES</v>
      </c>
      <c r="C10" s="190">
        <f>'PLANILHA CONVÊNIO'!F251</f>
        <v>0</v>
      </c>
      <c r="D10" s="190">
        <f>C10*(1+'PLANILHA CONVÊNIO'!$C$1681)</f>
        <v>0</v>
      </c>
      <c r="E10" s="191" t="e">
        <f t="shared" si="0"/>
        <v>#DIV/0!</v>
      </c>
      <c r="F10" s="195">
        <v>1</v>
      </c>
      <c r="G10" s="190">
        <f t="shared" si="1"/>
        <v>0</v>
      </c>
      <c r="H10" s="195"/>
      <c r="I10" s="190">
        <f t="shared" si="2"/>
        <v>0</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0</v>
      </c>
    </row>
    <row r="11" spans="1:30" x14ac:dyDescent="0.25">
      <c r="A11" s="188">
        <v>5</v>
      </c>
      <c r="B11" s="194" t="str">
        <f>'[1]CONVÊNIO-EM ---'!B173</f>
        <v>SUPERESTRUTURA</v>
      </c>
      <c r="C11" s="190">
        <f>'PLANILHA CONVÊNIO'!F288</f>
        <v>0</v>
      </c>
      <c r="D11" s="190">
        <f>C11*(1+'PLANILHA CONVÊNIO'!$C$1681)</f>
        <v>0</v>
      </c>
      <c r="E11" s="191" t="e">
        <f t="shared" si="0"/>
        <v>#DIV/0!</v>
      </c>
      <c r="F11" s="195">
        <v>0.25</v>
      </c>
      <c r="G11" s="190">
        <f t="shared" si="1"/>
        <v>0</v>
      </c>
      <c r="H11" s="195">
        <v>0.75</v>
      </c>
      <c r="I11" s="190">
        <f t="shared" si="2"/>
        <v>0</v>
      </c>
      <c r="J11" s="195"/>
      <c r="K11" s="190">
        <f t="shared" si="3"/>
        <v>0</v>
      </c>
      <c r="L11" s="195"/>
      <c r="M11" s="190">
        <f t="shared" si="4"/>
        <v>0</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0</v>
      </c>
    </row>
    <row r="12" spans="1:30" x14ac:dyDescent="0.25">
      <c r="A12" s="193">
        <v>6</v>
      </c>
      <c r="B12" s="194" t="str">
        <f>'[1]CONVÊNIO-EM ---'!B199</f>
        <v>ALVENARIA</v>
      </c>
      <c r="C12" s="190">
        <f>'PLANILHA CONVÊNIO'!F317</f>
        <v>0</v>
      </c>
      <c r="D12" s="190">
        <f>C12*(1+'PLANILHA CONVÊNIO'!$C$1681)</f>
        <v>0</v>
      </c>
      <c r="E12" s="191" t="e">
        <f t="shared" si="0"/>
        <v>#DIV/0!</v>
      </c>
      <c r="F12" s="195"/>
      <c r="G12" s="190">
        <f t="shared" si="1"/>
        <v>0</v>
      </c>
      <c r="H12" s="195">
        <v>1</v>
      </c>
      <c r="I12" s="190">
        <f t="shared" si="2"/>
        <v>0</v>
      </c>
      <c r="J12" s="195"/>
      <c r="K12" s="190">
        <f t="shared" si="3"/>
        <v>0</v>
      </c>
      <c r="L12" s="195"/>
      <c r="M12" s="190">
        <f t="shared" si="4"/>
        <v>0</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0</v>
      </c>
    </row>
    <row r="13" spans="1:30" x14ac:dyDescent="0.25">
      <c r="A13" s="188">
        <v>7</v>
      </c>
      <c r="B13" s="194" t="str">
        <f>'[1]CONVÊNIO-EM ---'!B220</f>
        <v>COBERTURA E FORRO</v>
      </c>
      <c r="C13" s="190">
        <f>'PLANILHA CONVÊNIO'!F459</f>
        <v>0</v>
      </c>
      <c r="D13" s="190">
        <f>C13*(1+'PLANILHA CONVÊNIO'!$C$1681)</f>
        <v>0</v>
      </c>
      <c r="E13" s="191" t="e">
        <f t="shared" si="0"/>
        <v>#DIV/0!</v>
      </c>
      <c r="F13" s="195"/>
      <c r="G13" s="190">
        <f t="shared" si="1"/>
        <v>0</v>
      </c>
      <c r="H13" s="195"/>
      <c r="I13" s="190">
        <f t="shared" si="2"/>
        <v>0</v>
      </c>
      <c r="J13" s="195">
        <v>0.5</v>
      </c>
      <c r="K13" s="190">
        <f t="shared" si="3"/>
        <v>0</v>
      </c>
      <c r="L13" s="195">
        <v>0.5</v>
      </c>
      <c r="M13" s="190">
        <f t="shared" si="4"/>
        <v>0</v>
      </c>
      <c r="N13" s="195"/>
      <c r="O13" s="190">
        <f t="shared" si="5"/>
        <v>0</v>
      </c>
      <c r="P13" s="195"/>
      <c r="Q13" s="190">
        <f t="shared" si="6"/>
        <v>0</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0</v>
      </c>
    </row>
    <row r="14" spans="1:30" x14ac:dyDescent="0.25">
      <c r="A14" s="193">
        <v>8</v>
      </c>
      <c r="B14" s="170" t="str">
        <f>'[1]CONVÊNIO-EM ---'!B314</f>
        <v>INSTALAÇÕES HIDRÁULICAS</v>
      </c>
      <c r="C14" s="190">
        <f>'PLANILHA CONVÊNIO'!F628</f>
        <v>0</v>
      </c>
      <c r="D14" s="190">
        <f>C14*(1+'PLANILHA CONVÊNIO'!$C$1681)</f>
        <v>0</v>
      </c>
      <c r="E14" s="191" t="e">
        <f t="shared" si="0"/>
        <v>#DIV/0!</v>
      </c>
      <c r="F14" s="195"/>
      <c r="G14" s="190">
        <f t="shared" si="1"/>
        <v>0</v>
      </c>
      <c r="H14" s="195"/>
      <c r="I14" s="190">
        <f t="shared" si="2"/>
        <v>0</v>
      </c>
      <c r="J14" s="195">
        <v>0.25</v>
      </c>
      <c r="K14" s="190">
        <f t="shared" si="3"/>
        <v>0</v>
      </c>
      <c r="L14" s="195">
        <v>0.25</v>
      </c>
      <c r="M14" s="190">
        <f t="shared" si="4"/>
        <v>0</v>
      </c>
      <c r="N14" s="195">
        <v>0.25</v>
      </c>
      <c r="O14" s="190">
        <f t="shared" si="5"/>
        <v>0</v>
      </c>
      <c r="P14" s="195">
        <v>0.25</v>
      </c>
      <c r="Q14" s="190">
        <f t="shared" si="6"/>
        <v>0</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0</v>
      </c>
    </row>
    <row r="15" spans="1:30" x14ac:dyDescent="0.25">
      <c r="A15" s="188">
        <v>9</v>
      </c>
      <c r="B15" s="194" t="str">
        <f>'[1]CONVÊNIO-EM ---'!B418</f>
        <v>INSTALAÇÕES SANITÁRIAS</v>
      </c>
      <c r="C15" s="190">
        <f>'PLANILHA CONVÊNIO'!F690</f>
        <v>0</v>
      </c>
      <c r="D15" s="190">
        <f>C15*(1+'PLANILHA CONVÊNIO'!$C$1681)</f>
        <v>0</v>
      </c>
      <c r="E15" s="191" t="e">
        <f t="shared" si="0"/>
        <v>#DIV/0!</v>
      </c>
      <c r="F15" s="195"/>
      <c r="G15" s="190">
        <f t="shared" si="1"/>
        <v>0</v>
      </c>
      <c r="H15" s="195"/>
      <c r="I15" s="190">
        <f t="shared" si="2"/>
        <v>0</v>
      </c>
      <c r="J15" s="195">
        <v>0.25</v>
      </c>
      <c r="K15" s="190">
        <f t="shared" si="3"/>
        <v>0</v>
      </c>
      <c r="L15" s="195">
        <v>0.25</v>
      </c>
      <c r="M15" s="190">
        <f t="shared" si="4"/>
        <v>0</v>
      </c>
      <c r="N15" s="195">
        <v>0.25</v>
      </c>
      <c r="O15" s="190">
        <f t="shared" si="5"/>
        <v>0</v>
      </c>
      <c r="P15" s="195">
        <v>0.25</v>
      </c>
      <c r="Q15" s="190">
        <f t="shared" si="6"/>
        <v>0</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0</v>
      </c>
    </row>
    <row r="16" spans="1:30" x14ac:dyDescent="0.25">
      <c r="A16" s="193">
        <v>10</v>
      </c>
      <c r="B16" s="194" t="str">
        <f>'[1]CONVÊNIO-EM ---'!B459</f>
        <v>INSTALAÇÃO ELÉTRICA</v>
      </c>
      <c r="C16" s="190">
        <f>'PLANILHA CONVÊNIO'!F939</f>
        <v>0</v>
      </c>
      <c r="D16" s="190">
        <f>C16*(1+'PLANILHA CONVÊNIO'!$C$1681)</f>
        <v>0</v>
      </c>
      <c r="E16" s="191" t="e">
        <f t="shared" si="0"/>
        <v>#DIV/0!</v>
      </c>
      <c r="F16" s="195"/>
      <c r="G16" s="190">
        <f t="shared" si="1"/>
        <v>0</v>
      </c>
      <c r="H16" s="195"/>
      <c r="I16" s="190">
        <f t="shared" si="2"/>
        <v>0</v>
      </c>
      <c r="J16" s="195">
        <v>0.25</v>
      </c>
      <c r="K16" s="190">
        <f t="shared" si="3"/>
        <v>0</v>
      </c>
      <c r="L16" s="195">
        <v>0.25</v>
      </c>
      <c r="M16" s="190">
        <f t="shared" si="4"/>
        <v>0</v>
      </c>
      <c r="N16" s="195">
        <v>0.25</v>
      </c>
      <c r="O16" s="190">
        <f t="shared" si="5"/>
        <v>0</v>
      </c>
      <c r="P16" s="195">
        <v>0.25</v>
      </c>
      <c r="Q16" s="190">
        <f t="shared" si="6"/>
        <v>0</v>
      </c>
      <c r="R16" s="195"/>
      <c r="S16" s="190">
        <f t="shared" si="7"/>
        <v>0</v>
      </c>
      <c r="T16" s="195"/>
      <c r="U16" s="190">
        <f t="shared" si="8"/>
        <v>0</v>
      </c>
      <c r="V16" s="195"/>
      <c r="W16" s="190">
        <f t="shared" si="9"/>
        <v>0</v>
      </c>
      <c r="X16" s="195"/>
      <c r="Y16" s="190">
        <f t="shared" si="10"/>
        <v>0</v>
      </c>
      <c r="Z16" s="195"/>
      <c r="AA16" s="190">
        <f t="shared" si="11"/>
        <v>0</v>
      </c>
      <c r="AB16" s="195"/>
      <c r="AC16" s="190">
        <f t="shared" si="12"/>
        <v>0</v>
      </c>
      <c r="AD16" s="190">
        <f t="shared" si="13"/>
        <v>0</v>
      </c>
    </row>
    <row r="17" spans="1:30" x14ac:dyDescent="0.25">
      <c r="A17" s="188">
        <v>11</v>
      </c>
      <c r="B17" s="194" t="str">
        <f>'[1]CONVÊNIO-EM ---'!B599</f>
        <v>ESQUADRIAS DE MADEIRA</v>
      </c>
      <c r="C17" s="190">
        <f>'PLANILHA CONVÊNIO'!F1006</f>
        <v>0</v>
      </c>
      <c r="D17" s="190">
        <f>C17*(1+'PLANILHA CONVÊNIO'!$C$1681)</f>
        <v>0</v>
      </c>
      <c r="E17" s="191" t="e">
        <f t="shared" si="0"/>
        <v>#DIV/0!</v>
      </c>
      <c r="F17" s="195"/>
      <c r="G17" s="190">
        <f t="shared" si="1"/>
        <v>0</v>
      </c>
      <c r="H17" s="195"/>
      <c r="I17" s="190">
        <f t="shared" si="2"/>
        <v>0</v>
      </c>
      <c r="J17" s="195">
        <v>0.25</v>
      </c>
      <c r="K17" s="190">
        <f t="shared" si="3"/>
        <v>0</v>
      </c>
      <c r="L17" s="195">
        <v>0.25</v>
      </c>
      <c r="M17" s="190">
        <f t="shared" si="4"/>
        <v>0</v>
      </c>
      <c r="N17" s="195">
        <v>0.25</v>
      </c>
      <c r="O17" s="190">
        <f t="shared" si="5"/>
        <v>0</v>
      </c>
      <c r="P17" s="195">
        <v>0.25</v>
      </c>
      <c r="Q17" s="190">
        <f t="shared" si="6"/>
        <v>0</v>
      </c>
      <c r="R17" s="195"/>
      <c r="S17" s="190">
        <f t="shared" si="7"/>
        <v>0</v>
      </c>
      <c r="T17" s="195"/>
      <c r="U17" s="190">
        <f t="shared" si="8"/>
        <v>0</v>
      </c>
      <c r="V17" s="195"/>
      <c r="W17" s="190">
        <f t="shared" si="9"/>
        <v>0</v>
      </c>
      <c r="X17" s="195"/>
      <c r="Y17" s="190">
        <f t="shared" si="10"/>
        <v>0</v>
      </c>
      <c r="Z17" s="195"/>
      <c r="AA17" s="190">
        <f t="shared" si="11"/>
        <v>0</v>
      </c>
      <c r="AB17" s="195"/>
      <c r="AC17" s="190">
        <f t="shared" si="12"/>
        <v>0</v>
      </c>
      <c r="AD17" s="190">
        <f t="shared" si="13"/>
        <v>0</v>
      </c>
    </row>
    <row r="18" spans="1:30" x14ac:dyDescent="0.25">
      <c r="A18" s="193">
        <v>12</v>
      </c>
      <c r="B18" s="194" t="str">
        <f>'[1]CONVÊNIO-EM ---'!B642</f>
        <v>ESQUADRIAS METÁLICAS</v>
      </c>
      <c r="C18" s="190">
        <f>'PLANILHA CONVÊNIO'!F1046</f>
        <v>0</v>
      </c>
      <c r="D18" s="190">
        <f>C18*(1+'PLANILHA CONVÊNIO'!$C$1681)</f>
        <v>0</v>
      </c>
      <c r="E18" s="191" t="e">
        <f t="shared" si="0"/>
        <v>#DIV/0!</v>
      </c>
      <c r="F18" s="195"/>
      <c r="G18" s="190">
        <f t="shared" si="1"/>
        <v>0</v>
      </c>
      <c r="H18" s="195"/>
      <c r="I18" s="190">
        <f t="shared" si="2"/>
        <v>0</v>
      </c>
      <c r="J18" s="195"/>
      <c r="K18" s="190">
        <f t="shared" si="3"/>
        <v>0</v>
      </c>
      <c r="L18" s="195"/>
      <c r="M18" s="190">
        <f t="shared" si="4"/>
        <v>0</v>
      </c>
      <c r="N18" s="195"/>
      <c r="O18" s="190">
        <f t="shared" si="5"/>
        <v>0</v>
      </c>
      <c r="P18" s="195">
        <v>0.25</v>
      </c>
      <c r="Q18" s="190">
        <f t="shared" si="6"/>
        <v>0</v>
      </c>
      <c r="R18" s="195">
        <v>0.75</v>
      </c>
      <c r="S18" s="190">
        <f t="shared" si="7"/>
        <v>0</v>
      </c>
      <c r="T18" s="195"/>
      <c r="U18" s="190">
        <f t="shared" si="8"/>
        <v>0</v>
      </c>
      <c r="V18" s="195"/>
      <c r="W18" s="190">
        <f t="shared" si="9"/>
        <v>0</v>
      </c>
      <c r="X18" s="195"/>
      <c r="Y18" s="190">
        <f t="shared" si="10"/>
        <v>0</v>
      </c>
      <c r="Z18" s="195"/>
      <c r="AA18" s="190">
        <f t="shared" si="11"/>
        <v>0</v>
      </c>
      <c r="AB18" s="195"/>
      <c r="AC18" s="190">
        <f t="shared" si="12"/>
        <v>0</v>
      </c>
      <c r="AD18" s="190">
        <f t="shared" si="13"/>
        <v>0</v>
      </c>
    </row>
    <row r="19" spans="1:30" x14ac:dyDescent="0.25">
      <c r="A19" s="188">
        <v>13</v>
      </c>
      <c r="B19" s="170" t="str">
        <f>'[1]CONVÊNIO-EM ---'!B673</f>
        <v>FERRAGENS</v>
      </c>
      <c r="C19" s="190">
        <f>'PLANILHA CONVÊNIO'!F1088</f>
        <v>0</v>
      </c>
      <c r="D19" s="190">
        <f>C19*(1+'PLANILHA CONVÊNIO'!$C$1681)</f>
        <v>0</v>
      </c>
      <c r="E19" s="191" t="e">
        <f t="shared" si="0"/>
        <v>#DIV/0!</v>
      </c>
      <c r="F19" s="195"/>
      <c r="G19" s="190">
        <f t="shared" si="1"/>
        <v>0</v>
      </c>
      <c r="H19" s="195"/>
      <c r="I19" s="190">
        <f t="shared" si="2"/>
        <v>0</v>
      </c>
      <c r="J19" s="195"/>
      <c r="K19" s="190">
        <f t="shared" si="3"/>
        <v>0</v>
      </c>
      <c r="L19" s="195"/>
      <c r="M19" s="190">
        <f t="shared" si="4"/>
        <v>0</v>
      </c>
      <c r="N19" s="195"/>
      <c r="O19" s="190">
        <f t="shared" si="5"/>
        <v>0</v>
      </c>
      <c r="P19" s="195">
        <v>1</v>
      </c>
      <c r="Q19" s="190">
        <f t="shared" si="6"/>
        <v>0</v>
      </c>
      <c r="R19" s="195"/>
      <c r="S19" s="190">
        <f t="shared" si="7"/>
        <v>0</v>
      </c>
      <c r="T19" s="195"/>
      <c r="U19" s="190">
        <f t="shared" si="8"/>
        <v>0</v>
      </c>
      <c r="V19" s="195"/>
      <c r="W19" s="190">
        <f t="shared" si="9"/>
        <v>0</v>
      </c>
      <c r="X19" s="195"/>
      <c r="Y19" s="190">
        <f t="shared" si="10"/>
        <v>0</v>
      </c>
      <c r="Z19" s="195"/>
      <c r="AA19" s="190">
        <f t="shared" si="11"/>
        <v>0</v>
      </c>
      <c r="AB19" s="195"/>
      <c r="AC19" s="190">
        <f t="shared" si="12"/>
        <v>0</v>
      </c>
      <c r="AD19" s="190">
        <f t="shared" si="13"/>
        <v>0</v>
      </c>
    </row>
    <row r="20" spans="1:30" x14ac:dyDescent="0.25">
      <c r="A20" s="193">
        <v>14</v>
      </c>
      <c r="B20" s="194" t="str">
        <f>'[1]CONVÊNIO-EM ---'!B703</f>
        <v>REVESTIMENTO</v>
      </c>
      <c r="C20" s="190">
        <f>'PLANILHA CONVÊNIO'!F1124</f>
        <v>0</v>
      </c>
      <c r="D20" s="190">
        <f>C20*(1+'PLANILHA CONVÊNIO'!$C$1681)</f>
        <v>0</v>
      </c>
      <c r="E20" s="191" t="e">
        <f t="shared" si="0"/>
        <v>#DIV/0!</v>
      </c>
      <c r="F20" s="195"/>
      <c r="G20" s="190">
        <f t="shared" si="1"/>
        <v>0</v>
      </c>
      <c r="H20" s="195"/>
      <c r="I20" s="190">
        <f t="shared" si="2"/>
        <v>0</v>
      </c>
      <c r="J20" s="195">
        <v>0.25</v>
      </c>
      <c r="K20" s="190">
        <f t="shared" si="3"/>
        <v>0</v>
      </c>
      <c r="L20" s="195">
        <v>0.25</v>
      </c>
      <c r="M20" s="190">
        <f t="shared" si="4"/>
        <v>0</v>
      </c>
      <c r="N20" s="195">
        <v>0.5</v>
      </c>
      <c r="O20" s="190">
        <f t="shared" si="5"/>
        <v>0</v>
      </c>
      <c r="P20" s="195"/>
      <c r="Q20" s="190">
        <f t="shared" si="6"/>
        <v>0</v>
      </c>
      <c r="R20" s="195"/>
      <c r="S20" s="190">
        <f t="shared" si="7"/>
        <v>0</v>
      </c>
      <c r="T20" s="195"/>
      <c r="U20" s="190">
        <f t="shared" si="8"/>
        <v>0</v>
      </c>
      <c r="V20" s="195"/>
      <c r="W20" s="190">
        <f t="shared" si="9"/>
        <v>0</v>
      </c>
      <c r="X20" s="195"/>
      <c r="Y20" s="190">
        <f t="shared" si="10"/>
        <v>0</v>
      </c>
      <c r="Z20" s="195"/>
      <c r="AA20" s="190">
        <f t="shared" si="11"/>
        <v>0</v>
      </c>
      <c r="AB20" s="195"/>
      <c r="AC20" s="190">
        <f t="shared" si="12"/>
        <v>0</v>
      </c>
      <c r="AD20" s="190">
        <f t="shared" si="13"/>
        <v>0</v>
      </c>
    </row>
    <row r="21" spans="1:30" x14ac:dyDescent="0.25">
      <c r="A21" s="188">
        <v>15</v>
      </c>
      <c r="B21" s="194" t="str">
        <f>'[1]CONVÊNIO-EM ---'!B729</f>
        <v>PISOS E RODAPÉS</v>
      </c>
      <c r="C21" s="190">
        <f>'PLANILHA CONVÊNIO'!F1225</f>
        <v>0</v>
      </c>
      <c r="D21" s="190">
        <f>C21*(1+'PLANILHA CONVÊNIO'!$C$1681)</f>
        <v>0</v>
      </c>
      <c r="E21" s="191" t="e">
        <f t="shared" si="0"/>
        <v>#DIV/0!</v>
      </c>
      <c r="F21" s="195"/>
      <c r="G21" s="190">
        <f t="shared" si="1"/>
        <v>0</v>
      </c>
      <c r="H21" s="195"/>
      <c r="I21" s="190">
        <f t="shared" si="2"/>
        <v>0</v>
      </c>
      <c r="J21" s="195"/>
      <c r="K21" s="190">
        <f t="shared" si="3"/>
        <v>0</v>
      </c>
      <c r="L21" s="195"/>
      <c r="M21" s="190">
        <f t="shared" si="4"/>
        <v>0</v>
      </c>
      <c r="N21" s="195">
        <v>0.5</v>
      </c>
      <c r="O21" s="190">
        <f t="shared" si="5"/>
        <v>0</v>
      </c>
      <c r="P21" s="195">
        <v>0.5</v>
      </c>
      <c r="Q21" s="190">
        <f t="shared" si="6"/>
        <v>0</v>
      </c>
      <c r="R21" s="195"/>
      <c r="S21" s="190">
        <f t="shared" si="7"/>
        <v>0</v>
      </c>
      <c r="T21" s="195"/>
      <c r="U21" s="190">
        <f t="shared" si="8"/>
        <v>0</v>
      </c>
      <c r="V21" s="195"/>
      <c r="W21" s="190">
        <f t="shared" si="9"/>
        <v>0</v>
      </c>
      <c r="X21" s="195"/>
      <c r="Y21" s="190">
        <f t="shared" si="10"/>
        <v>0</v>
      </c>
      <c r="Z21" s="195"/>
      <c r="AA21" s="190">
        <f t="shared" si="11"/>
        <v>0</v>
      </c>
      <c r="AB21" s="195"/>
      <c r="AC21" s="190">
        <f t="shared" si="12"/>
        <v>0</v>
      </c>
      <c r="AD21" s="190">
        <f t="shared" si="13"/>
        <v>0</v>
      </c>
    </row>
    <row r="22" spans="1:30" x14ac:dyDescent="0.25">
      <c r="A22" s="193">
        <v>16</v>
      </c>
      <c r="B22" s="194" t="str">
        <f>'[1]CONVÊNIO-EM ---'!B791</f>
        <v>VIDROS</v>
      </c>
      <c r="C22" s="190">
        <f>'PLANILHA CONVÊNIO'!F1242</f>
        <v>0</v>
      </c>
      <c r="D22" s="190">
        <f>C22*(1+'PLANILHA CONVÊNIO'!$C$1681)</f>
        <v>0</v>
      </c>
      <c r="E22" s="191" t="e">
        <f t="shared" si="0"/>
        <v>#DIV/0!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v>1</v>
      </c>
      <c r="S22" s="190">
        <f t="shared" si="7"/>
        <v>0</v>
      </c>
      <c r="T22" s="195"/>
      <c r="U22" s="190">
        <f t="shared" si="8"/>
        <v>0</v>
      </c>
      <c r="V22" s="195"/>
      <c r="W22" s="190">
        <f t="shared" si="9"/>
        <v>0</v>
      </c>
      <c r="X22" s="195"/>
      <c r="Y22" s="190">
        <f t="shared" si="10"/>
        <v>0</v>
      </c>
      <c r="Z22" s="195"/>
      <c r="AA22" s="190">
        <f t="shared" si="11"/>
        <v>0</v>
      </c>
      <c r="AB22" s="195"/>
      <c r="AC22" s="190">
        <f t="shared" si="12"/>
        <v>0</v>
      </c>
      <c r="AD22" s="190">
        <f t="shared" si="13"/>
        <v>0</v>
      </c>
    </row>
    <row r="23" spans="1:30" x14ac:dyDescent="0.25">
      <c r="A23" s="188">
        <v>17</v>
      </c>
      <c r="B23" s="194" t="str">
        <f>'[1]CONVÊNIO-EM ---'!B804</f>
        <v>PINTURA</v>
      </c>
      <c r="C23" s="190">
        <f>'PLANILHA CONVÊNIO'!F1290</f>
        <v>0</v>
      </c>
      <c r="D23" s="190">
        <f>C23*(1+'PLANILHA CONVÊNIO'!$C$1681)</f>
        <v>0</v>
      </c>
      <c r="E23" s="191" t="e">
        <f t="shared" si="0"/>
        <v>#DIV/0!</v>
      </c>
      <c r="F23" s="195"/>
      <c r="G23" s="190">
        <f t="shared" si="1"/>
        <v>0</v>
      </c>
      <c r="H23" s="195"/>
      <c r="I23" s="190">
        <f t="shared" si="2"/>
        <v>0</v>
      </c>
      <c r="J23" s="195"/>
      <c r="K23" s="190">
        <f t="shared" si="3"/>
        <v>0</v>
      </c>
      <c r="L23" s="195"/>
      <c r="M23" s="190">
        <f t="shared" si="4"/>
        <v>0</v>
      </c>
      <c r="N23" s="195">
        <v>0.5</v>
      </c>
      <c r="O23" s="190">
        <f t="shared" si="5"/>
        <v>0</v>
      </c>
      <c r="P23" s="195">
        <v>0.5</v>
      </c>
      <c r="Q23" s="190">
        <f t="shared" si="6"/>
        <v>0</v>
      </c>
      <c r="R23" s="195"/>
      <c r="S23" s="190">
        <f t="shared" si="7"/>
        <v>0</v>
      </c>
      <c r="T23" s="195"/>
      <c r="U23" s="190">
        <f t="shared" si="8"/>
        <v>0</v>
      </c>
      <c r="V23" s="195"/>
      <c r="W23" s="190">
        <f t="shared" si="9"/>
        <v>0</v>
      </c>
      <c r="X23" s="195"/>
      <c r="Y23" s="190">
        <f t="shared" si="10"/>
        <v>0</v>
      </c>
      <c r="Z23" s="195"/>
      <c r="AA23" s="190">
        <f t="shared" si="11"/>
        <v>0</v>
      </c>
      <c r="AB23" s="195"/>
      <c r="AC23" s="190">
        <f t="shared" si="12"/>
        <v>0</v>
      </c>
      <c r="AD23" s="190">
        <f t="shared" si="13"/>
        <v>0</v>
      </c>
    </row>
    <row r="24" spans="1:30" x14ac:dyDescent="0.25">
      <c r="A24" s="193">
        <v>18</v>
      </c>
      <c r="B24" s="194" t="str">
        <f>'[1]CONVÊNIO-EM ---'!B838</f>
        <v>BANCADAS, PRATELEIRAS E DIVISÓRIAS</v>
      </c>
      <c r="C24" s="190">
        <f>'PLANILHA CONVÊNIO'!F1338</f>
        <v>0</v>
      </c>
      <c r="D24" s="190">
        <f>C24*(1+'PLANILHA CONVÊNIO'!$C$1681)</f>
        <v>0</v>
      </c>
      <c r="E24" s="191" t="e">
        <f t="shared" si="0"/>
        <v>#DIV/0!</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v>1</v>
      </c>
      <c r="S24" s="190">
        <f t="shared" si="7"/>
        <v>0</v>
      </c>
      <c r="T24" s="195"/>
      <c r="U24" s="190">
        <f t="shared" si="8"/>
        <v>0</v>
      </c>
      <c r="V24" s="195"/>
      <c r="W24" s="190">
        <f t="shared" si="9"/>
        <v>0</v>
      </c>
      <c r="X24" s="195"/>
      <c r="Y24" s="190">
        <f t="shared" si="10"/>
        <v>0</v>
      </c>
      <c r="Z24" s="195"/>
      <c r="AA24" s="190">
        <f t="shared" si="11"/>
        <v>0</v>
      </c>
      <c r="AB24" s="195"/>
      <c r="AC24" s="190">
        <f t="shared" si="12"/>
        <v>0</v>
      </c>
      <c r="AD24" s="190">
        <f t="shared" si="13"/>
        <v>0</v>
      </c>
    </row>
    <row r="25" spans="1:30" x14ac:dyDescent="0.25">
      <c r="A25" s="188">
        <v>19</v>
      </c>
      <c r="B25" s="194" t="str">
        <f>'[1]CONVÊNIO-EM ---'!B872</f>
        <v>DIVERSOS</v>
      </c>
      <c r="C25" s="190">
        <f>'PLANILHA CONVÊNIO'!F1401</f>
        <v>0</v>
      </c>
      <c r="D25" s="190">
        <f>C25*(1+'PLANILHA CONVÊNIO'!$C$1681)</f>
        <v>0</v>
      </c>
      <c r="E25" s="191" t="e">
        <f t="shared" si="0"/>
        <v>#DIV/0!</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v>1</v>
      </c>
      <c r="S25" s="190">
        <f t="shared" si="7"/>
        <v>0</v>
      </c>
      <c r="T25" s="195"/>
      <c r="U25" s="190">
        <f t="shared" si="8"/>
        <v>0</v>
      </c>
      <c r="V25" s="195"/>
      <c r="W25" s="190">
        <f t="shared" si="9"/>
        <v>0</v>
      </c>
      <c r="X25" s="195"/>
      <c r="Y25" s="190">
        <f t="shared" si="10"/>
        <v>0</v>
      </c>
      <c r="Z25" s="195"/>
      <c r="AA25" s="190">
        <f t="shared" si="11"/>
        <v>0</v>
      </c>
      <c r="AB25" s="195"/>
      <c r="AC25" s="190">
        <f t="shared" si="12"/>
        <v>0</v>
      </c>
      <c r="AD25" s="190">
        <f t="shared" si="13"/>
        <v>0</v>
      </c>
    </row>
    <row r="26" spans="1:30" x14ac:dyDescent="0.25">
      <c r="A26" s="188">
        <v>20</v>
      </c>
      <c r="B26" s="194" t="str">
        <f>'[1]CONVÊNIO-EM ---'!B914</f>
        <v>QUADRA</v>
      </c>
      <c r="C26" s="190">
        <f>'PLANILHA CONVÊNIO'!F1478</f>
        <v>0</v>
      </c>
      <c r="D26" s="190">
        <f>C26*(1+'PLANILHA CONVÊNIO'!$C$1681)</f>
        <v>0</v>
      </c>
      <c r="E26" s="191" t="e">
        <f t="shared" si="0"/>
        <v>#DIV/0!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v>1</v>
      </c>
      <c r="S26" s="190">
        <f t="shared" si="7"/>
        <v>0</v>
      </c>
      <c r="T26" s="195"/>
      <c r="U26" s="190">
        <f t="shared" si="8"/>
        <v>0</v>
      </c>
      <c r="V26" s="195"/>
      <c r="W26" s="190">
        <f t="shared" si="9"/>
        <v>0</v>
      </c>
      <c r="X26" s="195"/>
      <c r="Y26" s="190">
        <f t="shared" si="10"/>
        <v>0</v>
      </c>
      <c r="Z26" s="195"/>
      <c r="AA26" s="190">
        <f t="shared" si="11"/>
        <v>0</v>
      </c>
      <c r="AB26" s="195"/>
      <c r="AC26" s="190">
        <f t="shared" si="12"/>
        <v>0</v>
      </c>
      <c r="AD26" s="190">
        <f t="shared" si="13"/>
        <v>0</v>
      </c>
    </row>
    <row r="27" spans="1:30" x14ac:dyDescent="0.25">
      <c r="A27" s="193">
        <v>21</v>
      </c>
      <c r="B27" s="194" t="str">
        <f>'[1]CONVÊNIO-EM ---'!B967</f>
        <v>FOSSAS, FILTROS, CAIXAS E SUMIDOUROS</v>
      </c>
      <c r="C27" s="190">
        <f>'PLANILHA CONVÊNIO'!F1509</f>
        <v>0</v>
      </c>
      <c r="D27" s="190">
        <f>C27*(1+'PLANILHA CONVÊNIO'!$C$1681)</f>
        <v>0</v>
      </c>
      <c r="E27" s="191" t="e">
        <f t="shared" si="0"/>
        <v>#DIV/0!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v>1</v>
      </c>
      <c r="S27" s="190">
        <f t="shared" si="7"/>
        <v>0</v>
      </c>
      <c r="T27" s="195"/>
      <c r="U27" s="190">
        <f t="shared" si="8"/>
        <v>0</v>
      </c>
      <c r="V27" s="195"/>
      <c r="W27" s="190">
        <f t="shared" si="9"/>
        <v>0</v>
      </c>
      <c r="X27" s="195"/>
      <c r="Y27" s="190">
        <f t="shared" si="10"/>
        <v>0</v>
      </c>
      <c r="Z27" s="195"/>
      <c r="AA27" s="190">
        <f t="shared" si="11"/>
        <v>0</v>
      </c>
      <c r="AB27" s="195"/>
      <c r="AC27" s="190">
        <f t="shared" si="12"/>
        <v>0</v>
      </c>
      <c r="AD27" s="190">
        <f t="shared" si="13"/>
        <v>0</v>
      </c>
    </row>
    <row r="28" spans="1:30" x14ac:dyDescent="0.25">
      <c r="A28" s="188">
        <v>22</v>
      </c>
      <c r="B28" s="194" t="str">
        <f>'[1]CONVÊNIO-EM ---'!B985</f>
        <v>LIMPEZA</v>
      </c>
      <c r="C28" s="190">
        <f>'PLANILHA CONVÊNIO'!F1527</f>
        <v>0</v>
      </c>
      <c r="D28" s="190">
        <f>C28*(1+'PLANILHA CONVÊNIO'!$C$1681)</f>
        <v>0</v>
      </c>
      <c r="E28" s="191" t="e">
        <f t="shared" si="0"/>
        <v>#DIV/0!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v>1</v>
      </c>
      <c r="S28" s="190">
        <f t="shared" si="7"/>
        <v>0</v>
      </c>
      <c r="T28" s="195"/>
      <c r="U28" s="190">
        <f t="shared" si="8"/>
        <v>0</v>
      </c>
      <c r="V28" s="195"/>
      <c r="W28" s="190">
        <f t="shared" si="9"/>
        <v>0</v>
      </c>
      <c r="X28" s="195"/>
      <c r="Y28" s="190">
        <f t="shared" si="10"/>
        <v>0</v>
      </c>
      <c r="Z28" s="195"/>
      <c r="AA28" s="190">
        <f t="shared" si="11"/>
        <v>0</v>
      </c>
      <c r="AB28" s="195"/>
      <c r="AC28" s="190">
        <f t="shared" si="12"/>
        <v>0</v>
      </c>
      <c r="AD28" s="190">
        <f t="shared" si="13"/>
        <v>0</v>
      </c>
    </row>
    <row r="29" spans="1:30" x14ac:dyDescent="0.25">
      <c r="A29" s="188">
        <v>23</v>
      </c>
      <c r="B29" s="194" t="str">
        <f>'[1]CONVÊNIO-EM ---'!B998</f>
        <v>DETECÇÃO, COMBATE E PREVENÇÃO A INCÊNDIO</v>
      </c>
      <c r="C29" s="190">
        <f>'PLANILHA CONVÊNIO'!F1679</f>
        <v>0</v>
      </c>
      <c r="D29" s="190">
        <f>C29*(1+'PLANILHA CONVÊNIO'!$C$1681)</f>
        <v>0</v>
      </c>
      <c r="E29" s="191" t="e">
        <f t="shared" si="0"/>
        <v>#DIV/0!</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v>1</v>
      </c>
      <c r="S29" s="190">
        <f t="shared" si="7"/>
        <v>0</v>
      </c>
      <c r="T29" s="195"/>
      <c r="U29" s="190">
        <f t="shared" si="8"/>
        <v>0</v>
      </c>
      <c r="V29" s="195"/>
      <c r="W29" s="190">
        <f t="shared" si="9"/>
        <v>0</v>
      </c>
      <c r="X29" s="195"/>
      <c r="Y29" s="190">
        <f t="shared" si="10"/>
        <v>0</v>
      </c>
      <c r="Z29" s="195"/>
      <c r="AA29" s="190">
        <f t="shared" si="11"/>
        <v>0</v>
      </c>
      <c r="AB29" s="195"/>
      <c r="AC29" s="190">
        <f t="shared" si="12"/>
        <v>0</v>
      </c>
      <c r="AD29" s="190">
        <f t="shared" si="13"/>
        <v>0</v>
      </c>
    </row>
    <row r="30" spans="1:30" ht="15.75" x14ac:dyDescent="0.25">
      <c r="A30" s="260" t="s">
        <v>1718</v>
      </c>
      <c r="B30" s="260"/>
      <c r="C30" s="196"/>
      <c r="D30" s="196"/>
      <c r="E30" s="197"/>
      <c r="F30" s="195" t="e">
        <f>G30/D31</f>
        <v>#DIV/0!</v>
      </c>
      <c r="G30" s="196">
        <f>SUM(G7:G29)</f>
        <v>0</v>
      </c>
      <c r="H30" s="197" t="e">
        <f>I30/D31</f>
        <v>#DIV/0!</v>
      </c>
      <c r="I30" s="196">
        <f>SUM(I7:I29)</f>
        <v>0</v>
      </c>
      <c r="J30" s="197" t="e">
        <f>K30/D31</f>
        <v>#DIV/0!</v>
      </c>
      <c r="K30" s="196">
        <f>SUM(K7:K29)</f>
        <v>0</v>
      </c>
      <c r="L30" s="197" t="e">
        <f>M30/D31</f>
        <v>#DIV/0!</v>
      </c>
      <c r="M30" s="196">
        <f>SUM(M7:M29)</f>
        <v>0</v>
      </c>
      <c r="N30" s="197" t="e">
        <f>O30/D31</f>
        <v>#DIV/0!</v>
      </c>
      <c r="O30" s="196">
        <f>SUM(O7:O29)</f>
        <v>0</v>
      </c>
      <c r="P30" s="197" t="e">
        <f>Q30/D31</f>
        <v>#DIV/0!</v>
      </c>
      <c r="Q30" s="196">
        <f>SUM(Q7:Q29)</f>
        <v>0</v>
      </c>
      <c r="R30" s="195" t="e">
        <f>S30/D31</f>
        <v>#DIV/0!</v>
      </c>
      <c r="S30" s="196">
        <f>SUM(S7:S29)</f>
        <v>0</v>
      </c>
      <c r="T30" s="197" t="e">
        <f>U30/D31</f>
        <v>#DIV/0!</v>
      </c>
      <c r="U30" s="196">
        <f>SUM(U7:U29)</f>
        <v>0</v>
      </c>
      <c r="V30" s="197" t="e">
        <f>W30/D31</f>
        <v>#DIV/0!</v>
      </c>
      <c r="W30" s="196">
        <f>SUM(W7:W29)</f>
        <v>0</v>
      </c>
      <c r="X30" s="197" t="e">
        <f>Y30/D31</f>
        <v>#DIV/0!</v>
      </c>
      <c r="Y30" s="196">
        <f>SUM(Y7:Y29)</f>
        <v>0</v>
      </c>
      <c r="Z30" s="197" t="e">
        <f>AA30/D31</f>
        <v>#DIV/0!</v>
      </c>
      <c r="AA30" s="196">
        <f>SUM(AA7:AA29)</f>
        <v>0</v>
      </c>
      <c r="AB30" s="197" t="e">
        <f>AC30/D31</f>
        <v>#DIV/0!</v>
      </c>
      <c r="AC30" s="196">
        <f>SUM(AC7:AC29)</f>
        <v>0</v>
      </c>
      <c r="AD30" s="196">
        <f>SUM(AD7:AD29)</f>
        <v>0</v>
      </c>
    </row>
    <row r="31" spans="1:30" ht="15.75" x14ac:dyDescent="0.25">
      <c r="A31" s="260" t="s">
        <v>1719</v>
      </c>
      <c r="B31" s="260"/>
      <c r="C31" s="198">
        <f>SUM(C7:C29)</f>
        <v>0</v>
      </c>
      <c r="D31" s="198">
        <f>SUM(D7:D29)</f>
        <v>0</v>
      </c>
      <c r="E31" s="199" t="e">
        <f>SUM(E7:E30)</f>
        <v>#DIV/0!</v>
      </c>
      <c r="F31" s="195" t="e">
        <f>G31/D31</f>
        <v>#DIV/0!</v>
      </c>
      <c r="G31" s="196">
        <f>G30</f>
        <v>0</v>
      </c>
      <c r="H31" s="195" t="e">
        <f>I31/D31</f>
        <v>#DIV/0!</v>
      </c>
      <c r="I31" s="196">
        <f>G31+I30</f>
        <v>0</v>
      </c>
      <c r="J31" s="195" t="e">
        <f>K31/D31</f>
        <v>#DIV/0!</v>
      </c>
      <c r="K31" s="196">
        <f>I31+K30</f>
        <v>0</v>
      </c>
      <c r="L31" s="195" t="e">
        <f>M31/D31</f>
        <v>#DIV/0!</v>
      </c>
      <c r="M31" s="196">
        <f>K31+M30</f>
        <v>0</v>
      </c>
      <c r="N31" s="195" t="e">
        <f>O31/D31</f>
        <v>#DIV/0!</v>
      </c>
      <c r="O31" s="196">
        <f>M31+O30</f>
        <v>0</v>
      </c>
      <c r="P31" s="200" t="e">
        <f>Q31/D31</f>
        <v>#DIV/0!</v>
      </c>
      <c r="Q31" s="196">
        <f>O31+Q30</f>
        <v>0</v>
      </c>
      <c r="R31" s="195" t="e">
        <f>S31/D31</f>
        <v>#DIV/0!</v>
      </c>
      <c r="S31" s="196">
        <f>S30</f>
        <v>0</v>
      </c>
      <c r="T31" s="195" t="e">
        <f>U31/D31</f>
        <v>#DIV/0!</v>
      </c>
      <c r="U31" s="196">
        <f>S31+U30</f>
        <v>0</v>
      </c>
      <c r="V31" s="195" t="e">
        <f>W31/D31</f>
        <v>#DIV/0!</v>
      </c>
      <c r="W31" s="196">
        <f>U31+W30</f>
        <v>0</v>
      </c>
      <c r="X31" s="195" t="e">
        <f>Y31/D31</f>
        <v>#DIV/0!</v>
      </c>
      <c r="Y31" s="196">
        <f>W31+Y30</f>
        <v>0</v>
      </c>
      <c r="Z31" s="195" t="e">
        <f>AA31/D31</f>
        <v>#DIV/0!</v>
      </c>
      <c r="AA31" s="196">
        <f>Y31+AA30</f>
        <v>0</v>
      </c>
      <c r="AB31" s="200" t="e">
        <f>AC31/D31</f>
        <v>#DIV/0!</v>
      </c>
      <c r="AC31" s="196">
        <f>AA31+AC30</f>
        <v>0</v>
      </c>
      <c r="AD31" s="198">
        <f>AD30</f>
        <v>0</v>
      </c>
    </row>
    <row r="32" spans="1:30" x14ac:dyDescent="0.25">
      <c r="A32" s="253" t="s">
        <v>1735</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5"/>
    </row>
    <row r="33" spans="1:30" ht="100.5" customHeight="1" x14ac:dyDescent="0.25">
      <c r="A33" s="253" t="s">
        <v>1732</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5"/>
    </row>
    <row r="34" spans="1:30" ht="81.75" customHeight="1" x14ac:dyDescent="0.25">
      <c r="A34" s="253" t="s">
        <v>1720</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5"/>
    </row>
  </sheetData>
  <mergeCells count="29">
    <mergeCell ref="A32:AD32"/>
    <mergeCell ref="A33:AD33"/>
    <mergeCell ref="A34:AD34"/>
    <mergeCell ref="A5:A6"/>
    <mergeCell ref="B5:B6"/>
    <mergeCell ref="C5:C6"/>
    <mergeCell ref="D5:D6"/>
    <mergeCell ref="J5:K5"/>
    <mergeCell ref="L5:M5"/>
    <mergeCell ref="N5:O5"/>
    <mergeCell ref="AB5:AC5"/>
    <mergeCell ref="A30:B30"/>
    <mergeCell ref="A31:B31"/>
    <mergeCell ref="A1:AD1"/>
    <mergeCell ref="B2:I2"/>
    <mergeCell ref="J2:AD2"/>
    <mergeCell ref="B3:I3"/>
    <mergeCell ref="J3:AD3"/>
    <mergeCell ref="B4:AD4"/>
    <mergeCell ref="E5:E6"/>
    <mergeCell ref="F5:G5"/>
    <mergeCell ref="H5:I5"/>
    <mergeCell ref="AD5:AD6"/>
    <mergeCell ref="P5:Q5"/>
    <mergeCell ref="R5:S5"/>
    <mergeCell ref="T5:U5"/>
    <mergeCell ref="V5:W5"/>
    <mergeCell ref="X5:Y5"/>
    <mergeCell ref="Z5:AA5"/>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Usuario</cp:lastModifiedBy>
  <cp:lastPrinted>2022-12-16T18:52:25Z</cp:lastPrinted>
  <dcterms:created xsi:type="dcterms:W3CDTF">2012-05-28T19:15:19Z</dcterms:created>
  <dcterms:modified xsi:type="dcterms:W3CDTF">2023-02-16T12:27:54Z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